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5280" yWindow="-15" windowWidth="13425" windowHeight="10860"/>
  </bookViews>
  <sheets>
    <sheet name="Acores" sheetId="30" r:id="rId1"/>
    <sheet name="Calend Mad" sheetId="19" state="hidden" r:id="rId2"/>
  </sheets>
  <externalReferences>
    <externalReference r:id="rId3"/>
  </externalReferences>
  <definedNames>
    <definedName name="aaa" localSheetId="0">#REF!</definedName>
    <definedName name="aaa">#REF!</definedName>
    <definedName name="_xlnm.Print_Area" localSheetId="0">Acores!$A$1:$H$112</definedName>
    <definedName name="_xlnm.Print_Area" localSheetId="1">'Calend Mad'!$A$1:$E$33</definedName>
    <definedName name="Area_de_NOTAS" localSheetId="0">#REF!</definedName>
    <definedName name="Area_de_NOTAS">#REF!</definedName>
    <definedName name="asdfghaeruipwoby" localSheetId="0">#REF!</definedName>
    <definedName name="asdfghaeruipwoby">#REF!</definedName>
    <definedName name="CondApurABATE" localSheetId="0">#REF!</definedName>
    <definedName name="CondApurABATE">#REF!</definedName>
    <definedName name="CondApurARVENS" localSheetId="0">#REF!</definedName>
    <definedName name="CondApurARVENS">#REF!</definedName>
    <definedName name="CondApurAZEITE" localSheetId="0">#REF!</definedName>
    <definedName name="CondApurAZEITE">#REF!</definedName>
    <definedName name="CondApurBOVIN" localSheetId="0">#REF!</definedName>
    <definedName name="CondApurBOVIN">#REF!</definedName>
    <definedName name="CondApurCOFIN" localSheetId="0">#REF!</definedName>
    <definedName name="CondApurCOFIN">#REF!</definedName>
    <definedName name="CondApurINDCOMP" localSheetId="0">#REF!</definedName>
    <definedName name="CondApurINDCOMP">#REF!</definedName>
    <definedName name="CondApurMAGAMB" localSheetId="0">#REF!</definedName>
    <definedName name="CondApurMAGAMB">#REF!</definedName>
    <definedName name="CondApurOVIN" localSheetId="0">#REF!</definedName>
    <definedName name="CondApurOVIN">#REF!</definedName>
    <definedName name="CondApurTABACO" localSheetId="0">#REF!</definedName>
    <definedName name="CondApurTABACO">#REF!</definedName>
    <definedName name="CondApurTOMATE" localSheetId="0">#REF!</definedName>
    <definedName name="CondApurTOMATE">#REF!</definedName>
    <definedName name="CondApurVACAS" localSheetId="0">#REF!</definedName>
    <definedName name="CondApurVACAS">#REF!</definedName>
    <definedName name="ggg" localSheetId="0">#REF!</definedName>
    <definedName name="ggg">#REF!</definedName>
    <definedName name="ghjhyk">#REF!</definedName>
    <definedName name="Quadro_Aplicacoes" localSheetId="0">#REF!</definedName>
    <definedName name="Quadro_Aplicacoes">#REF!</definedName>
    <definedName name="rsdtjstrjty" localSheetId="0">#REF!</definedName>
    <definedName name="rsdtjstrjty">#REF!</definedName>
    <definedName name="sdfagraegegae" localSheetId="0">#REF!</definedName>
    <definedName name="sdfagraegegae">#REF!</definedName>
    <definedName name="sdfasdaertqer" localSheetId="0">#REF!</definedName>
    <definedName name="sdfasdaertqer">#REF!</definedName>
    <definedName name="_xlnm.Print_Titles" localSheetId="0">Acores!$1:$5</definedName>
    <definedName name="_xlnm.Print_Titles" localSheetId="1">'Calend Mad'!$1:$6</definedName>
    <definedName name="Z_0DE85C18_E6C5_444B_90F5_59F42A23D1D1_.wvu.Cols" localSheetId="0" hidden="1">Acores!#REF!,Acores!#REF!,Acores!$I:$I</definedName>
    <definedName name="Z_0DE85C18_E6C5_444B_90F5_59F42A23D1D1_.wvu.Cols" localSheetId="1" hidden="1">'Calend Mad'!$A:$A,'Calend Mad'!#REF!,'Calend Mad'!#REF!,'Calend Mad'!#REF!</definedName>
    <definedName name="Z_0DE85C18_E6C5_444B_90F5_59F42A23D1D1_.wvu.PrintArea" localSheetId="0" hidden="1">Acores!$A$1:$D$113</definedName>
    <definedName name="Z_0DE85C18_E6C5_444B_90F5_59F42A23D1D1_.wvu.PrintArea" localSheetId="1" hidden="1">'Calend Mad'!$B$1:$C$14</definedName>
    <definedName name="Z_0DE85C18_E6C5_444B_90F5_59F42A23D1D1_.wvu.PrintTitles" localSheetId="0" hidden="1">Acores!$1:$5</definedName>
    <definedName name="Z_0DE85C18_E6C5_444B_90F5_59F42A23D1D1_.wvu.PrintTitles" localSheetId="1" hidden="1">'Calend Mad'!$1:$6</definedName>
    <definedName name="Z_0DE85C18_E6C5_444B_90F5_59F42A23D1D1_.wvu.Rows" localSheetId="0" hidden="1">Acores!#REF!,Acores!#REF!,Acores!#REF!,Acores!#REF!,Acores!#REF!,Acores!#REF!,Acores!#REF!,Acores!#REF!,Acores!#REF!,Acores!#REF!,Acores!#REF!</definedName>
    <definedName name="Z_0DE85C18_E6C5_444B_90F5_59F42A23D1D1_.wvu.Rows" localSheetId="1" hidden="1">'Calend Mad'!#REF!,'Calend Mad'!#REF!,'Calend Mad'!#REF!,'Calend Mad'!#REF!</definedName>
    <definedName name="Z_6B271180_D300_4D1D_BC87_BDD88D2EC590_.wvu.Cols" localSheetId="0" hidden="1">Acores!#REF!,Acores!#REF!,Acores!$I:$I</definedName>
    <definedName name="Z_6B271180_D300_4D1D_BC87_BDD88D2EC590_.wvu.Cols" localSheetId="1" hidden="1">'Calend Mad'!$A:$A,'Calend Mad'!#REF!,'Calend Mad'!#REF!,'Calend Mad'!#REF!</definedName>
    <definedName name="Z_6B271180_D300_4D1D_BC87_BDD88D2EC590_.wvu.PrintArea" localSheetId="0" hidden="1">Acores!$A$1:$D$113</definedName>
    <definedName name="Z_6B271180_D300_4D1D_BC87_BDD88D2EC590_.wvu.PrintArea" localSheetId="1" hidden="1">'Calend Mad'!$B$1:$C$14</definedName>
    <definedName name="Z_6B271180_D300_4D1D_BC87_BDD88D2EC590_.wvu.PrintTitles" localSheetId="0" hidden="1">Acores!$1:$5</definedName>
    <definedName name="Z_6B271180_D300_4D1D_BC87_BDD88D2EC590_.wvu.PrintTitles" localSheetId="1" hidden="1">'Calend Mad'!$1:$6</definedName>
    <definedName name="Z_6B271180_D300_4D1D_BC87_BDD88D2EC590_.wvu.Rows" localSheetId="0" hidden="1">Acores!#REF!,Acores!#REF!,Acores!#REF!,Acores!#REF!,Acores!#REF!,Acores!#REF!,Acores!#REF!,Acores!#REF!,Acores!#REF!,Acores!#REF!,Acores!#REF!</definedName>
    <definedName name="Z_6B271180_D300_4D1D_BC87_BDD88D2EC590_.wvu.Rows" localSheetId="1" hidden="1">'Calend Mad'!#REF!,'Calend Mad'!#REF!,'Calend Mad'!#REF!,'Calend Mad'!#REF!</definedName>
  </definedNames>
  <calcPr calcId="145621"/>
  <customWorkbookViews>
    <customWorkbookView name="v0gmtmv - Vista pessoal" guid="{6B271180-D300-4D1D-BC87-BDD88D2EC590}" mergeInterval="0" personalView="1" maximized="1" windowWidth="1020" windowHeight="578" tabRatio="770" activeSheetId="6" showComments="commIndAndComment"/>
    <customWorkbookView name="gfaria - Vista pessoal" guid="{0DE85C18-E6C5-444B-90F5-59F42A23D1D1}" mergeInterval="0" personalView="1" maximized="1" windowWidth="1148" windowHeight="701" tabRatio="770" activeSheetId="6"/>
  </customWorkbookViews>
</workbook>
</file>

<file path=xl/calcChain.xml><?xml version="1.0" encoding="utf-8"?>
<calcChain xmlns="http://schemas.openxmlformats.org/spreadsheetml/2006/main">
  <c r="J106" i="30" l="1"/>
  <c r="K106" i="30" s="1"/>
  <c r="L106" i="30" s="1"/>
  <c r="F106" i="30"/>
  <c r="M106" i="30" l="1"/>
  <c r="N106" i="30" s="1"/>
  <c r="J105" i="30"/>
  <c r="M105" i="30" s="1"/>
  <c r="N105" i="30" s="1"/>
  <c r="F105" i="30"/>
  <c r="B105" i="30"/>
  <c r="J104" i="30"/>
  <c r="M104" i="30" s="1"/>
  <c r="N104" i="30" s="1"/>
  <c r="F104" i="30"/>
  <c r="B104" i="30"/>
  <c r="J103" i="30"/>
  <c r="M103" i="30" s="1"/>
  <c r="N103" i="30" s="1"/>
  <c r="F103" i="30"/>
  <c r="B103" i="30"/>
  <c r="J102" i="30"/>
  <c r="J101" i="30"/>
  <c r="O106" i="30" l="1"/>
  <c r="B106" i="30"/>
  <c r="K103" i="30"/>
  <c r="K104" i="30"/>
  <c r="K105" i="30"/>
  <c r="P106" i="30" l="1"/>
  <c r="O104" i="30"/>
  <c r="P104" i="30" s="1"/>
  <c r="L104" i="30"/>
  <c r="O105" i="30"/>
  <c r="L105" i="30"/>
  <c r="O103" i="30"/>
  <c r="P103" i="30" s="1"/>
  <c r="L103" i="30"/>
  <c r="G100" i="30" l="1"/>
  <c r="G99" i="30"/>
  <c r="G98" i="30"/>
  <c r="J100" i="30"/>
  <c r="M100" i="30" s="1"/>
  <c r="N100" i="30" s="1"/>
  <c r="F100" i="30"/>
  <c r="B100" i="30"/>
  <c r="J99" i="30"/>
  <c r="M99" i="30" s="1"/>
  <c r="N99" i="30" s="1"/>
  <c r="F99" i="30"/>
  <c r="J98" i="30"/>
  <c r="M98" i="30" s="1"/>
  <c r="N98" i="30" s="1"/>
  <c r="F98" i="30"/>
  <c r="J97" i="30"/>
  <c r="K100" i="30" l="1"/>
  <c r="L100" i="30" s="1"/>
  <c r="K98" i="30"/>
  <c r="L98" i="30" s="1"/>
  <c r="K99" i="30"/>
  <c r="L99" i="30" s="1"/>
  <c r="O98" i="30"/>
  <c r="O99" i="30"/>
  <c r="O100" i="30"/>
  <c r="P100" i="30" s="1"/>
  <c r="B99" i="30" l="1"/>
  <c r="P99" i="30" s="1"/>
  <c r="B98" i="30"/>
  <c r="P98" i="30" s="1"/>
  <c r="G86" i="30" l="1"/>
  <c r="G95" i="30"/>
  <c r="G94" i="30"/>
  <c r="G93" i="30"/>
  <c r="G92" i="30"/>
  <c r="G91" i="30"/>
  <c r="J95" i="30"/>
  <c r="M95" i="30" s="1"/>
  <c r="N95" i="30" s="1"/>
  <c r="F95" i="30"/>
  <c r="J94" i="30"/>
  <c r="M94" i="30" s="1"/>
  <c r="N94" i="30" s="1"/>
  <c r="F94" i="30"/>
  <c r="J93" i="30"/>
  <c r="M93" i="30" s="1"/>
  <c r="N93" i="30" s="1"/>
  <c r="F93" i="30"/>
  <c r="J92" i="30"/>
  <c r="M92" i="30" s="1"/>
  <c r="N92" i="30" s="1"/>
  <c r="F92" i="30"/>
  <c r="G90" i="30"/>
  <c r="G89" i="30"/>
  <c r="G88" i="30"/>
  <c r="G87" i="30"/>
  <c r="G82" i="30"/>
  <c r="J91" i="30"/>
  <c r="M91" i="30" s="1"/>
  <c r="N91" i="30" s="1"/>
  <c r="F91" i="30"/>
  <c r="J90" i="30"/>
  <c r="M90" i="30" s="1"/>
  <c r="N90" i="30" s="1"/>
  <c r="F90" i="30"/>
  <c r="J89" i="30"/>
  <c r="M89" i="30" s="1"/>
  <c r="N89" i="30" s="1"/>
  <c r="F89" i="30"/>
  <c r="J88" i="30"/>
  <c r="K88" i="30" s="1"/>
  <c r="L88" i="30" s="1"/>
  <c r="F88" i="30"/>
  <c r="J87" i="30"/>
  <c r="M87" i="30" s="1"/>
  <c r="N87" i="30" s="1"/>
  <c r="F87" i="30"/>
  <c r="K92" i="30" l="1"/>
  <c r="K93" i="30"/>
  <c r="K94" i="30"/>
  <c r="K95" i="30"/>
  <c r="M88" i="30"/>
  <c r="N88" i="30" s="1"/>
  <c r="K87" i="30"/>
  <c r="K89" i="30"/>
  <c r="K90" i="30"/>
  <c r="K91" i="30"/>
  <c r="O88" i="30" l="1"/>
  <c r="O95" i="30"/>
  <c r="B95" i="30" s="1"/>
  <c r="L95" i="30"/>
  <c r="O93" i="30"/>
  <c r="B93" i="30" s="1"/>
  <c r="L93" i="30"/>
  <c r="O94" i="30"/>
  <c r="B94" i="30" s="1"/>
  <c r="L94" i="30"/>
  <c r="L92" i="30"/>
  <c r="O92" i="30"/>
  <c r="O91" i="30"/>
  <c r="B91" i="30" s="1"/>
  <c r="L91" i="30"/>
  <c r="O89" i="30"/>
  <c r="B89" i="30" s="1"/>
  <c r="L89" i="30"/>
  <c r="O90" i="30"/>
  <c r="B90" i="30" s="1"/>
  <c r="L90" i="30"/>
  <c r="O87" i="30"/>
  <c r="L87" i="30"/>
  <c r="B88" i="30"/>
  <c r="P88" i="30" s="1"/>
  <c r="B92" i="30" l="1"/>
  <c r="P92" i="30" s="1"/>
  <c r="B87" i="30"/>
  <c r="P87" i="30" s="1"/>
  <c r="G77" i="30" l="1"/>
  <c r="G79" i="30" l="1"/>
  <c r="G78" i="30"/>
  <c r="J78" i="30"/>
  <c r="M78" i="30" s="1"/>
  <c r="N78" i="30" s="1"/>
  <c r="F78" i="30"/>
  <c r="B78" i="30"/>
  <c r="G76" i="30"/>
  <c r="G74" i="30"/>
  <c r="G73" i="30"/>
  <c r="G72" i="30"/>
  <c r="J74" i="30"/>
  <c r="M74" i="30" s="1"/>
  <c r="N74" i="30" s="1"/>
  <c r="F74" i="30"/>
  <c r="J73" i="30"/>
  <c r="K73" i="30" s="1"/>
  <c r="F73" i="30"/>
  <c r="G71" i="30"/>
  <c r="G70" i="30"/>
  <c r="G69" i="30"/>
  <c r="G68" i="30"/>
  <c r="G67" i="30"/>
  <c r="J68" i="30"/>
  <c r="M68" i="30" s="1"/>
  <c r="N68" i="30" s="1"/>
  <c r="F68" i="30"/>
  <c r="B68" i="30"/>
  <c r="J71" i="30"/>
  <c r="M71" i="30" s="1"/>
  <c r="N71" i="30" s="1"/>
  <c r="F71" i="30"/>
  <c r="J70" i="30"/>
  <c r="K70" i="30" s="1"/>
  <c r="F70" i="30"/>
  <c r="J69" i="30"/>
  <c r="M69" i="30" s="1"/>
  <c r="N69" i="30" s="1"/>
  <c r="F69" i="30"/>
  <c r="K78" i="30" l="1"/>
  <c r="L78" i="30" s="1"/>
  <c r="M73" i="30"/>
  <c r="N73" i="30" s="1"/>
  <c r="L73" i="30"/>
  <c r="K74" i="30"/>
  <c r="K68" i="30"/>
  <c r="M70" i="30"/>
  <c r="N70" i="30" s="1"/>
  <c r="K69" i="30"/>
  <c r="L70" i="30"/>
  <c r="K71" i="30"/>
  <c r="O78" i="30" l="1"/>
  <c r="P78" i="30" s="1"/>
  <c r="O73" i="30"/>
  <c r="B73" i="30" s="1"/>
  <c r="P73" i="30" s="1"/>
  <c r="L74" i="30"/>
  <c r="O74" i="30"/>
  <c r="L68" i="30"/>
  <c r="O68" i="30"/>
  <c r="P68" i="30" s="1"/>
  <c r="O70" i="30"/>
  <c r="B70" i="30" s="1"/>
  <c r="P70" i="30" s="1"/>
  <c r="L71" i="30"/>
  <c r="O71" i="30"/>
  <c r="L69" i="30"/>
  <c r="O69" i="30"/>
  <c r="B74" i="30" l="1"/>
  <c r="P74" i="30" s="1"/>
  <c r="B71" i="30"/>
  <c r="P71" i="30" s="1"/>
  <c r="B69" i="30"/>
  <c r="P69" i="30" s="1"/>
  <c r="G64" i="30" l="1"/>
  <c r="G63" i="30"/>
  <c r="G62" i="30"/>
  <c r="G61" i="30"/>
  <c r="J62" i="30"/>
  <c r="M62" i="30" s="1"/>
  <c r="N62" i="30" s="1"/>
  <c r="F62" i="30"/>
  <c r="J61" i="30"/>
  <c r="K61" i="30" s="1"/>
  <c r="F61" i="30"/>
  <c r="M61" i="30" l="1"/>
  <c r="N61" i="30" s="1"/>
  <c r="L61" i="30"/>
  <c r="K62" i="30"/>
  <c r="O61" i="30" l="1"/>
  <c r="B61" i="30" s="1"/>
  <c r="P61" i="30" s="1"/>
  <c r="L62" i="30"/>
  <c r="O62" i="30"/>
  <c r="B62" i="30" l="1"/>
  <c r="P62" i="30" s="1"/>
  <c r="G58" i="30" l="1"/>
  <c r="G57" i="30"/>
  <c r="G56" i="30"/>
  <c r="G55" i="30"/>
  <c r="G54" i="30"/>
  <c r="G53" i="30"/>
  <c r="G52" i="30"/>
  <c r="G51" i="30"/>
  <c r="G43" i="30" l="1"/>
  <c r="G33" i="30" l="1"/>
  <c r="J33" i="30"/>
  <c r="M33" i="30" s="1"/>
  <c r="N33" i="30" s="1"/>
  <c r="F33" i="30"/>
  <c r="B33" i="30"/>
  <c r="G48" i="30"/>
  <c r="G47" i="30"/>
  <c r="G46" i="30"/>
  <c r="G45" i="30"/>
  <c r="G44" i="30"/>
  <c r="G42" i="30"/>
  <c r="G41" i="30"/>
  <c r="G40" i="30"/>
  <c r="G32" i="30"/>
  <c r="F40" i="30"/>
  <c r="J41" i="30"/>
  <c r="M41" i="30" s="1"/>
  <c r="N41" i="30" s="1"/>
  <c r="F41" i="30"/>
  <c r="G34" i="30"/>
  <c r="K33" i="30" l="1"/>
  <c r="K41" i="30"/>
  <c r="L33" i="30" l="1"/>
  <c r="O33" i="30"/>
  <c r="P33" i="30" s="1"/>
  <c r="L41" i="30"/>
  <c r="O41" i="30"/>
  <c r="B41" i="30" l="1"/>
  <c r="P41" i="30" s="1"/>
  <c r="G37" i="30" l="1"/>
  <c r="G36" i="30"/>
  <c r="G35" i="30"/>
  <c r="G108" i="30" s="1"/>
  <c r="G26" i="30" l="1"/>
  <c r="G25" i="30"/>
  <c r="G24" i="30"/>
  <c r="G23" i="30"/>
  <c r="G22" i="30"/>
  <c r="G21" i="30"/>
  <c r="G20" i="30"/>
  <c r="G19" i="30"/>
  <c r="G18" i="30"/>
  <c r="G17" i="30"/>
  <c r="J24" i="30"/>
  <c r="M24" i="30" s="1"/>
  <c r="N24" i="30" s="1"/>
  <c r="F24" i="30"/>
  <c r="J25" i="30"/>
  <c r="M25" i="30" s="1"/>
  <c r="N25" i="30" s="1"/>
  <c r="F25" i="30"/>
  <c r="J23" i="30"/>
  <c r="M23" i="30" s="1"/>
  <c r="N23" i="30" s="1"/>
  <c r="F23" i="30"/>
  <c r="K24" i="30" l="1"/>
  <c r="K25" i="30"/>
  <c r="K23" i="30"/>
  <c r="L24" i="30" l="1"/>
  <c r="O24" i="30"/>
  <c r="L25" i="30"/>
  <c r="O25" i="30"/>
  <c r="L23" i="30"/>
  <c r="O23" i="30"/>
  <c r="B24" i="30" l="1"/>
  <c r="P24" i="30" s="1"/>
  <c r="B25" i="30"/>
  <c r="P25" i="30" s="1"/>
  <c r="B23" i="30"/>
  <c r="P23" i="30" s="1"/>
  <c r="G14" i="30" l="1"/>
  <c r="G13" i="30"/>
  <c r="G12" i="30"/>
  <c r="G11" i="30"/>
  <c r="G10" i="30"/>
  <c r="G9" i="30"/>
  <c r="G28" i="30" l="1"/>
  <c r="J79" i="30" l="1"/>
  <c r="M79" i="30" s="1"/>
  <c r="N79" i="30" s="1"/>
  <c r="F79" i="30"/>
  <c r="J77" i="30"/>
  <c r="M77" i="30" s="1"/>
  <c r="N77" i="30" s="1"/>
  <c r="F77" i="30"/>
  <c r="J56" i="30"/>
  <c r="M56" i="30" s="1"/>
  <c r="N56" i="30" s="1"/>
  <c r="F56" i="30"/>
  <c r="J55" i="30"/>
  <c r="M55" i="30" s="1"/>
  <c r="N55" i="30" s="1"/>
  <c r="F55" i="30"/>
  <c r="J57" i="30"/>
  <c r="M57" i="30" s="1"/>
  <c r="N57" i="30" s="1"/>
  <c r="F57" i="30"/>
  <c r="J26" i="30"/>
  <c r="M26" i="30" s="1"/>
  <c r="N26" i="30" s="1"/>
  <c r="F26" i="30"/>
  <c r="J13" i="30"/>
  <c r="M13" i="30" s="1"/>
  <c r="N13" i="30" s="1"/>
  <c r="F13" i="30"/>
  <c r="J12" i="30"/>
  <c r="K12" i="30" s="1"/>
  <c r="F12" i="30"/>
  <c r="J11" i="30"/>
  <c r="M11" i="30" s="1"/>
  <c r="N11" i="30" s="1"/>
  <c r="F11" i="30"/>
  <c r="J10" i="30"/>
  <c r="M10" i="30" s="1"/>
  <c r="N10" i="30" s="1"/>
  <c r="F10" i="30"/>
  <c r="J9" i="30"/>
  <c r="M9" i="30" s="1"/>
  <c r="N9" i="30" s="1"/>
  <c r="F9" i="30"/>
  <c r="K77" i="30" l="1"/>
  <c r="K79" i="30"/>
  <c r="K56" i="30"/>
  <c r="K55" i="30"/>
  <c r="K57" i="30"/>
  <c r="K26" i="30"/>
  <c r="O26" i="30" s="1"/>
  <c r="B26" i="30" s="1"/>
  <c r="P26" i="30" s="1"/>
  <c r="M12" i="30"/>
  <c r="N12" i="30" s="1"/>
  <c r="K10" i="30"/>
  <c r="O10" i="30" s="1"/>
  <c r="B10" i="30" s="1"/>
  <c r="K9" i="30"/>
  <c r="K11" i="30"/>
  <c r="L12" i="30"/>
  <c r="K13" i="30"/>
  <c r="L79" i="30" l="1"/>
  <c r="O79" i="30"/>
  <c r="L77" i="30"/>
  <c r="O77" i="30"/>
  <c r="B77" i="30" s="1"/>
  <c r="L56" i="30"/>
  <c r="O56" i="30"/>
  <c r="O55" i="30"/>
  <c r="L55" i="30"/>
  <c r="L57" i="30"/>
  <c r="O57" i="30"/>
  <c r="O12" i="30"/>
  <c r="L26" i="30"/>
  <c r="B12" i="30"/>
  <c r="P12" i="30" s="1"/>
  <c r="L10" i="30"/>
  <c r="P10" i="30"/>
  <c r="L13" i="30"/>
  <c r="O13" i="30"/>
  <c r="L11" i="30"/>
  <c r="O11" i="30"/>
  <c r="L9" i="30"/>
  <c r="O9" i="30"/>
  <c r="B79" i="30" l="1"/>
  <c r="P79" i="30" s="1"/>
  <c r="B56" i="30"/>
  <c r="P56" i="30" s="1"/>
  <c r="B55" i="30"/>
  <c r="P55" i="30" s="1"/>
  <c r="B57" i="30"/>
  <c r="P57" i="30" s="1"/>
  <c r="B9" i="30"/>
  <c r="P9" i="30" s="1"/>
  <c r="B11" i="30"/>
  <c r="P11" i="30" s="1"/>
  <c r="B13" i="30"/>
  <c r="P13" i="30" s="1"/>
  <c r="J54" i="30" l="1"/>
  <c r="M54" i="30" s="1"/>
  <c r="N54" i="30" s="1"/>
  <c r="F54" i="30"/>
  <c r="J53" i="30"/>
  <c r="M53" i="30" s="1"/>
  <c r="N53" i="30" s="1"/>
  <c r="F53" i="30"/>
  <c r="K54" i="30" l="1"/>
  <c r="K53" i="30"/>
  <c r="L54" i="30" l="1"/>
  <c r="O54" i="30"/>
  <c r="L53" i="30"/>
  <c r="O53" i="30"/>
  <c r="B54" i="30" l="1"/>
  <c r="P54" i="30" s="1"/>
  <c r="B53" i="30"/>
  <c r="P53" i="30" s="1"/>
  <c r="J21" i="30" l="1"/>
  <c r="M21" i="30" s="1"/>
  <c r="N21" i="30" s="1"/>
  <c r="F21" i="30"/>
  <c r="J22" i="30"/>
  <c r="M22" i="30" s="1"/>
  <c r="N22" i="30" s="1"/>
  <c r="F22" i="30"/>
  <c r="K22" i="30" l="1"/>
  <c r="L22" i="30" s="1"/>
  <c r="K21" i="30"/>
  <c r="O22" i="30" l="1"/>
  <c r="B22" i="30" s="1"/>
  <c r="P22" i="30" s="1"/>
  <c r="L21" i="30"/>
  <c r="O21" i="30"/>
  <c r="B21" i="30" l="1"/>
  <c r="P21" i="30" s="1"/>
  <c r="J83" i="30" l="1"/>
  <c r="M83" i="30" s="1"/>
  <c r="N83" i="30" s="1"/>
  <c r="F83" i="30"/>
  <c r="F18" i="30"/>
  <c r="J18" i="30"/>
  <c r="K18" i="30" s="1"/>
  <c r="F19" i="30"/>
  <c r="J19" i="30"/>
  <c r="K19" i="30" s="1"/>
  <c r="J14" i="30"/>
  <c r="M14" i="30" s="1"/>
  <c r="N14" i="30" s="1"/>
  <c r="F14" i="30"/>
  <c r="K83" i="30" l="1"/>
  <c r="L83" i="30" s="1"/>
  <c r="L19" i="30"/>
  <c r="M19" i="30"/>
  <c r="N19" i="30" s="1"/>
  <c r="L18" i="30"/>
  <c r="M18" i="30"/>
  <c r="N18" i="30" s="1"/>
  <c r="K14" i="30"/>
  <c r="O83" i="30" l="1"/>
  <c r="B83" i="30" s="1"/>
  <c r="P83" i="30" s="1"/>
  <c r="O19" i="30"/>
  <c r="O18" i="30"/>
  <c r="L14" i="30"/>
  <c r="O14" i="30"/>
  <c r="B19" i="30" l="1"/>
  <c r="P19" i="30" s="1"/>
  <c r="B18" i="30"/>
  <c r="P18" i="30" s="1"/>
  <c r="B14" i="30"/>
  <c r="P14" i="30" s="1"/>
  <c r="J96" i="30" l="1"/>
  <c r="J72" i="30"/>
  <c r="F72" i="30"/>
  <c r="J85" i="30"/>
  <c r="F85" i="30"/>
  <c r="J84" i="30"/>
  <c r="F84" i="30"/>
  <c r="J82" i="30"/>
  <c r="F82" i="30"/>
  <c r="J75" i="30"/>
  <c r="F75" i="30"/>
  <c r="J67" i="30"/>
  <c r="F67" i="30"/>
  <c r="J59" i="30"/>
  <c r="J58" i="30"/>
  <c r="F58" i="30"/>
  <c r="J52" i="30"/>
  <c r="F52" i="30"/>
  <c r="J51" i="30"/>
  <c r="F51" i="30"/>
  <c r="J50" i="30"/>
  <c r="J64" i="30"/>
  <c r="F64" i="30"/>
  <c r="J63" i="30"/>
  <c r="F63" i="30"/>
  <c r="J76" i="30"/>
  <c r="F76" i="30"/>
  <c r="J44" i="30"/>
  <c r="F44" i="30"/>
  <c r="J40" i="30"/>
  <c r="M51" i="30" l="1"/>
  <c r="K51" i="30"/>
  <c r="L51" i="30" s="1"/>
  <c r="M52" i="30"/>
  <c r="N52" i="30" s="1"/>
  <c r="K52" i="30"/>
  <c r="M58" i="30"/>
  <c r="N58" i="30" s="1"/>
  <c r="K58" i="30"/>
  <c r="M40" i="30"/>
  <c r="N40" i="30" s="1"/>
  <c r="K40" i="30"/>
  <c r="L40" i="30" s="1"/>
  <c r="M44" i="30"/>
  <c r="N44" i="30" s="1"/>
  <c r="K44" i="30"/>
  <c r="M76" i="30"/>
  <c r="N76" i="30" s="1"/>
  <c r="K76" i="30"/>
  <c r="L76" i="30" s="1"/>
  <c r="M63" i="30"/>
  <c r="N63" i="30" s="1"/>
  <c r="K63" i="30"/>
  <c r="L63" i="30" s="1"/>
  <c r="M64" i="30"/>
  <c r="N64" i="30" s="1"/>
  <c r="K64" i="30"/>
  <c r="M67" i="30"/>
  <c r="N67" i="30" s="1"/>
  <c r="K67" i="30"/>
  <c r="M75" i="30"/>
  <c r="N75" i="30" s="1"/>
  <c r="K75" i="30"/>
  <c r="M82" i="30"/>
  <c r="N82" i="30" s="1"/>
  <c r="K82" i="30"/>
  <c r="L82" i="30" s="1"/>
  <c r="M84" i="30"/>
  <c r="N84" i="30" s="1"/>
  <c r="K84" i="30"/>
  <c r="M85" i="30"/>
  <c r="N85" i="30" s="1"/>
  <c r="K85" i="30"/>
  <c r="M72" i="30"/>
  <c r="N72" i="30" s="1"/>
  <c r="K72" i="30"/>
  <c r="N51" i="30"/>
  <c r="O63" i="30" l="1"/>
  <c r="B63" i="30" s="1"/>
  <c r="P63" i="30" s="1"/>
  <c r="O40" i="30"/>
  <c r="O76" i="30"/>
  <c r="B76" i="30" s="1"/>
  <c r="P76" i="30" s="1"/>
  <c r="O82" i="30"/>
  <c r="B82" i="30" s="1"/>
  <c r="P82" i="30" s="1"/>
  <c r="O51" i="30"/>
  <c r="B51" i="30" s="1"/>
  <c r="P51" i="30" s="1"/>
  <c r="O85" i="30"/>
  <c r="B85" i="30" s="1"/>
  <c r="L85" i="30"/>
  <c r="O84" i="30"/>
  <c r="B84" i="30" s="1"/>
  <c r="L84" i="30"/>
  <c r="O72" i="30"/>
  <c r="L72" i="30"/>
  <c r="L75" i="30"/>
  <c r="O75" i="30"/>
  <c r="L67" i="30"/>
  <c r="O67" i="30"/>
  <c r="L52" i="30"/>
  <c r="O52" i="30"/>
  <c r="L58" i="30"/>
  <c r="O58" i="30"/>
  <c r="L64" i="30"/>
  <c r="O64" i="30"/>
  <c r="L44" i="30"/>
  <c r="O44" i="30"/>
  <c r="B40" i="30" l="1"/>
  <c r="P40" i="30" s="1"/>
  <c r="B72" i="30"/>
  <c r="P72" i="30" s="1"/>
  <c r="B75" i="30"/>
  <c r="P75" i="30" s="1"/>
  <c r="B67" i="30"/>
  <c r="P67" i="30" s="1"/>
  <c r="B58" i="30"/>
  <c r="P58" i="30" s="1"/>
  <c r="B52" i="30"/>
  <c r="P52" i="30" s="1"/>
  <c r="B64" i="30"/>
  <c r="P64" i="30" s="1"/>
  <c r="B44" i="30"/>
  <c r="P44" i="30" s="1"/>
  <c r="J86" i="30" l="1"/>
  <c r="F86" i="30"/>
  <c r="J81" i="30"/>
  <c r="J80" i="30"/>
  <c r="J66" i="30"/>
  <c r="J60" i="30"/>
  <c r="J39" i="30"/>
  <c r="J38" i="30"/>
  <c r="J31" i="30"/>
  <c r="J30" i="30"/>
  <c r="J29" i="30"/>
  <c r="J27" i="30"/>
  <c r="J20" i="30"/>
  <c r="F20" i="30"/>
  <c r="J17" i="30"/>
  <c r="F17" i="30"/>
  <c r="J16" i="30"/>
  <c r="J15" i="30"/>
  <c r="J6" i="30"/>
  <c r="M17" i="30" l="1"/>
  <c r="K17" i="30"/>
  <c r="L17" i="30" s="1"/>
  <c r="M20" i="30"/>
  <c r="N20" i="30" s="1"/>
  <c r="K20" i="30"/>
  <c r="L20" i="30" s="1"/>
  <c r="M86" i="30"/>
  <c r="N86" i="30" s="1"/>
  <c r="K86" i="30"/>
  <c r="N17" i="30"/>
  <c r="O20" i="30" l="1"/>
  <c r="O17" i="30"/>
  <c r="O86" i="30"/>
  <c r="B86" i="30" s="1"/>
  <c r="L86" i="30"/>
  <c r="B20" i="30" l="1"/>
  <c r="P20" i="30" s="1"/>
  <c r="B17" i="30"/>
  <c r="P17" i="30" s="1"/>
  <c r="G110" i="30" l="1"/>
</calcChain>
</file>

<file path=xl/sharedStrings.xml><?xml version="1.0" encoding="utf-8"?>
<sst xmlns="http://schemas.openxmlformats.org/spreadsheetml/2006/main" count="201" uniqueCount="116">
  <si>
    <t>Dia da semana</t>
  </si>
  <si>
    <t>Data do PP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</si>
  <si>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</si>
  <si>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</si>
  <si>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</si>
  <si>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</si>
  <si>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</si>
  <si>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</si>
  <si>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</si>
  <si>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</si>
  <si>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</si>
  <si>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</si>
  <si>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</si>
  <si>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</si>
  <si>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(z) Não foi possível iniciar o apuramento na data programada. Este pagamento aguarda nova calendarização.</t>
  </si>
  <si>
    <t>REALIZADO</t>
  </si>
  <si>
    <t>Montante
(mil euros)</t>
  </si>
  <si>
    <t>Nº Beneficiários</t>
  </si>
  <si>
    <t>AJUDA / APOIO</t>
  </si>
  <si>
    <t>SETEMBRO</t>
  </si>
  <si>
    <t>JUNHO</t>
  </si>
  <si>
    <t>JANEIRO</t>
  </si>
  <si>
    <t>DEZEMBRO</t>
  </si>
  <si>
    <t xml:space="preserve">  ANO 2011</t>
  </si>
  <si>
    <r>
      <t xml:space="preserve">Data Valor </t>
    </r>
    <r>
      <rPr>
        <b/>
        <vertAlign val="superscript"/>
        <sz val="14"/>
        <rFont val="Verdana"/>
        <family val="2"/>
      </rPr>
      <t>(1)</t>
    </r>
  </si>
  <si>
    <t>MONTANTE TOTAL REALIZADO</t>
  </si>
  <si>
    <t>TOTAL ANO 2011</t>
  </si>
  <si>
    <t>MEDIDAS AGRO AMBIENTAIS (PDRu 2000/2006) - 1º Pag.</t>
  </si>
  <si>
    <t>MEDIDAS AGRO AMBIENTAIS (PRODERAM) - Adiant. 75%</t>
  </si>
  <si>
    <t>PAGAMENTOS NATURA 2000 (PRODERAM) - Adiant. 75%</t>
  </si>
  <si>
    <t>POSEI - MEDIDA 2 - 1º Pag.</t>
  </si>
  <si>
    <t>POSEI - MEDIDA 3 - 1º Pag.</t>
  </si>
  <si>
    <t>OUTUBRO</t>
  </si>
  <si>
    <t>APOIO ESP. AGRICULT. ZONAS DESFAVOR. (PRODERAM) - Adiant. 75%</t>
  </si>
  <si>
    <t>MEDIDAS AGRO AMBIENTAIS (PDRu 2000/2006) - 2º Pag.</t>
  </si>
  <si>
    <t>POSEI - MEDIDA 1 - 1º Pag.</t>
  </si>
  <si>
    <t>MAIO</t>
  </si>
  <si>
    <t>POSEI - MEDIDA 1 - 2º Pag.</t>
  </si>
  <si>
    <t>SEMANA PREVISTA</t>
  </si>
  <si>
    <t xml:space="preserve">  ANO 2010</t>
  </si>
  <si>
    <t>CAMPANHA 2011</t>
  </si>
  <si>
    <t>CALENDÁRIO INDICATIVO DE PAGAMENTOS 
PEDIDO ÚNICO 2011 - MADEIRA</t>
  </si>
  <si>
    <t>TOTAL ANO 2012</t>
  </si>
  <si>
    <t>FEVEREIRO</t>
  </si>
  <si>
    <t>PREVISTO</t>
  </si>
  <si>
    <t>Data Valor</t>
  </si>
  <si>
    <t>(*) Condicionado à existência de disponibilidade orçamental.</t>
  </si>
  <si>
    <t>SEMANA DE PAGAMENTO PREVISTA</t>
  </si>
  <si>
    <t>SEMANA DE
PAGAMENTO
PREVISTA</t>
  </si>
  <si>
    <t>Observações</t>
  </si>
  <si>
    <t>Dia da
Dt Valor</t>
  </si>
  <si>
    <t>1</t>
  </si>
  <si>
    <t>ABRIL</t>
  </si>
  <si>
    <t>MARÇO</t>
  </si>
  <si>
    <t>Data de Pagamento</t>
  </si>
  <si>
    <t xml:space="preserve">  ANO 2015</t>
  </si>
  <si>
    <t>TOTAL ANO 2015</t>
  </si>
  <si>
    <t>Dia da data pagamento</t>
  </si>
  <si>
    <t xml:space="preserve">  ANO 2016</t>
  </si>
  <si>
    <t>TOTAL ANO 2016</t>
  </si>
  <si>
    <t>POSEI - PRÉMIO À VACA ALEITANTE - Saldo</t>
  </si>
  <si>
    <t>POSEI - PRÉMIO À VACA LEITEIRA - Saldo</t>
  </si>
  <si>
    <t>POSEI - PRÉMIO AOS PRODUTORES DE LEITE - Saldo</t>
  </si>
  <si>
    <t>POSEI - PRÉMIO AOS PRODUTORES DE OVINOS E CAPRINOS - 1º pag.</t>
  </si>
  <si>
    <t>POSEI - PRÉMIO AOS PRODUTORES DE OVINOS E CAPRINOS - 2º pag.</t>
  </si>
  <si>
    <t>POSEI - AJUDA AOS PRODUTORES CULTURAS ARVENSES  - 2º pag.</t>
  </si>
  <si>
    <t>POSEI - AJUDA AOS PRODUTORES DE CULTURAS ARVENSES  - 1º pag.</t>
  </si>
  <si>
    <t>POSEI - AJUDA À TRANSFORMAÇÃO DE BETERRABA  - 1º pag.</t>
  </si>
  <si>
    <t>POSEI - AJUDA AOS PRODUT. CULTURAS TRADICIONAIS  - 1º pag.</t>
  </si>
  <si>
    <t>POSEI - AJUDA AOS PRODUT. CULTURAS TRADICIONAIS  - 2º pag.</t>
  </si>
  <si>
    <t>POSEI - AJUDA À ARMAZENAGEM PRIVADA DE QUEIJOS - 1º pag.</t>
  </si>
  <si>
    <t>POSEI - AJUDA À ARMAZENAGEM PRIVADA DE QUEIJOS - 2º pag.</t>
  </si>
  <si>
    <t>POSEI - AJUDA AOS PRODUTORES DE TABACO  - 1º pag.</t>
  </si>
  <si>
    <t>POSEI - AJUDA À PRODUÇÃO HORTO-FRUTÍCOLAS E FLORES  - 1º pag.</t>
  </si>
  <si>
    <t>POSEI - AJUDA À PRODUÇÃO HORTO-FRUTÍCOLAS E FLORES  - 2º pag.</t>
  </si>
  <si>
    <t>POSEI - AJUDA À MANUTENÇÃO DA VINHA - 1º pag.</t>
  </si>
  <si>
    <t>POSEI - AJUDA À MANUTENÇÃO DA VINHA - 2º pag.</t>
  </si>
  <si>
    <t>POSEI - AJUDA AOS PRODUTORES DE TABACO  - 2º pag.</t>
  </si>
  <si>
    <t>POSEI - PRÉMIO À VACA ALEITANTE - Adiant. 70%</t>
  </si>
  <si>
    <t xml:space="preserve">POSEI - PRÉMIO À VACA LEITEIRA - Adiant. 70% </t>
  </si>
  <si>
    <t>POSEI - PRÉMIO AOS PRODUTORES DE LEITE - Adiant. 70%</t>
  </si>
  <si>
    <t>POSEI - AJUDA AOS PRODUTORES DE ANANÁS - Adiant. 70%</t>
  </si>
  <si>
    <t>-</t>
  </si>
  <si>
    <t>PDRu - MEDIDAS AGROAMBIENTAIS</t>
  </si>
  <si>
    <t>POSEI - AJUDA AOS PRODUTORES DE ANANÁS - Saldo</t>
  </si>
  <si>
    <r>
      <t>M13 PRORURAL</t>
    </r>
    <r>
      <rPr>
        <sz val="18"/>
        <rFont val="Verdana"/>
        <family val="2"/>
      </rPr>
      <t>+</t>
    </r>
    <r>
      <rPr>
        <sz val="14"/>
        <rFont val="Verdana"/>
        <family val="2"/>
      </rPr>
      <t xml:space="preserve"> e PRORURAL - MANUTENÇÃO ACT. AGR. ZONAS DESFAVOR. - Adiant. 85%</t>
    </r>
  </si>
  <si>
    <r>
      <t>M10 PRORURAL</t>
    </r>
    <r>
      <rPr>
        <sz val="18"/>
        <rFont val="Verdana"/>
        <family val="2"/>
      </rPr>
      <t>+</t>
    </r>
    <r>
      <rPr>
        <b/>
        <sz val="18"/>
        <rFont val="Verdana"/>
        <family val="2"/>
      </rPr>
      <t xml:space="preserve"> </t>
    </r>
    <r>
      <rPr>
        <sz val="14"/>
        <rFont val="Verdana"/>
        <family val="2"/>
      </rPr>
      <t>- AGROAMBIENTE E CLIMA - Adiant. 85%</t>
    </r>
  </si>
  <si>
    <t>M10 PRORURAL+ - AGROAMBIENTE E CLIMA - Adiant. 85%</t>
  </si>
  <si>
    <t>M13 PRORURAL+ e PRORURAL - MANUTENÇÃO ACT. AGR. ZONAS DESFAVOR. - Adiant. 85%</t>
  </si>
  <si>
    <t>POSEI - AJUDA AO ESCOAMENTO DE JOVENS BOVINOS - 1º pag.</t>
  </si>
  <si>
    <r>
      <t>M11 PRORURAL</t>
    </r>
    <r>
      <rPr>
        <sz val="18"/>
        <rFont val="Verdana"/>
        <family val="2"/>
      </rPr>
      <t>+</t>
    </r>
    <r>
      <rPr>
        <sz val="14"/>
        <rFont val="Verdana"/>
        <family val="2"/>
      </rPr>
      <t xml:space="preserve"> - AGRICULTURA BIOLÓGICA - Adiant. 85%</t>
    </r>
  </si>
  <si>
    <r>
      <t>M15 PRORURAL</t>
    </r>
    <r>
      <rPr>
        <sz val="18"/>
        <rFont val="Verdana"/>
        <family val="2"/>
      </rPr>
      <t>+</t>
    </r>
    <r>
      <rPr>
        <sz val="14"/>
        <rFont val="Verdana"/>
        <family val="2"/>
      </rPr>
      <t xml:space="preserve"> e PRORURAL - PAGAMENTOS POR COMPROMISSOS SILVOAMBIENTAIS E CLIMÁTICOS - Saldo</t>
    </r>
  </si>
  <si>
    <t>M15 PRORURAL+ e PRORURAL - PAGAMENTOS POR COMPROMISSOS SILVOAMBIENTAIS E CLIMÁTICOS - Adiant. 85%</t>
  </si>
  <si>
    <r>
      <t>M13 PRORURAL</t>
    </r>
    <r>
      <rPr>
        <sz val="18"/>
        <rFont val="Verdana"/>
        <family val="2"/>
      </rPr>
      <t>+</t>
    </r>
    <r>
      <rPr>
        <sz val="14"/>
        <rFont val="Verdana"/>
        <family val="2"/>
      </rPr>
      <t xml:space="preserve"> e PRORURAL - MANUT. ACT. AGR. ZONAS DESFAVOR - Saldo</t>
    </r>
  </si>
  <si>
    <r>
      <t>M10 PRORURAL</t>
    </r>
    <r>
      <rPr>
        <sz val="18"/>
        <rFont val="Verdana"/>
        <family val="2"/>
      </rPr>
      <t>+</t>
    </r>
    <r>
      <rPr>
        <sz val="14"/>
        <rFont val="Verdana"/>
        <family val="2"/>
      </rPr>
      <t xml:space="preserve"> - AGROAMBIENTE E CLIMA - Saldo</t>
    </r>
  </si>
  <si>
    <r>
      <t>M11 PRORURAL</t>
    </r>
    <r>
      <rPr>
        <sz val="18"/>
        <rFont val="Verdana"/>
        <family val="2"/>
      </rPr>
      <t>+</t>
    </r>
    <r>
      <rPr>
        <sz val="14"/>
        <rFont val="Verdana"/>
        <family val="2"/>
      </rPr>
      <t xml:space="preserve"> - AGRICULTURA BIOLÓGICA - Saldo</t>
    </r>
  </si>
  <si>
    <t xml:space="preserve">POSEI - AJUDA AOS PRODUTORES DE BANANA </t>
  </si>
  <si>
    <t>POSEI - AJUDA À INOVAÇÃO E QUALIDADE PROD. PECÚARIAS</t>
  </si>
  <si>
    <t>POSEI - AJUDA À MELHORIA CAPAC. ACESSO MERCADOS</t>
  </si>
  <si>
    <t xml:space="preserve">POSEI - AJUDA À COMERCIALIZAÇÃO EXTERNA </t>
  </si>
  <si>
    <t>POSEI - AJUDA AOS PRODUTORES DE CULTURAS ARVENSES  - 2º pag.</t>
  </si>
  <si>
    <t>POSEI - PRÉMIO AO ABATE DE BOVINOS - 2º pag.</t>
  </si>
  <si>
    <t>POSEI - PRÉMIO AO ABATE DE BOVINOS - 1º pag.</t>
  </si>
  <si>
    <t>M11 PRORURAL+ - AGRICULTURA BIOLÓGICA - Saldo</t>
  </si>
  <si>
    <t xml:space="preserve">POSEI - PRÉMIO AOS PRODUTORES DE LEITE </t>
  </si>
  <si>
    <t>POSEI - PRÉMIO À VACA LEITEIRA</t>
  </si>
  <si>
    <t>POSEI - PRÉMIO À VACA ALEITANTE</t>
  </si>
  <si>
    <t>POSEI - PRÉMIO AO ABATE DE BOVINOS</t>
  </si>
  <si>
    <t>POSEI - AJUDA A O ESCOAMENTO DE JOVENS BOVINOS</t>
  </si>
  <si>
    <t>POSEI - AJUDA AOS PRODUTORES DE CULTURAS ARVENSES</t>
  </si>
  <si>
    <t>POSEI - AJUDA À ARMAZENAGEM PRIVADA DE QUEIJOS</t>
  </si>
  <si>
    <t>JULHO</t>
  </si>
  <si>
    <t>POSEI - AJUDA À MANUTENÇÃO DA VINHA</t>
  </si>
  <si>
    <t>AGOSTO</t>
  </si>
  <si>
    <t>POSEI - AJUDA AOS PRODUTORES DE TABACO</t>
  </si>
  <si>
    <t>CALENDÁRIO DE PAGAMENTOS EFETUADOS
CAMPANHA 2015 - AÇORES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</si>
</sst>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E_s_c_._-;\-* #,##0.00\ _E_s_c_._-;_-* &quot;-&quot;??\ _E_s_c_._-;_-@_-"/>
    <numFmt numFmtId="165" formatCode="#,##0______;"/>
    <numFmt numFmtId="166" formatCode="[$-816]d/mmm/yy;@"/>
    <numFmt numFmtId="167" formatCode="[$-816]d/mmm/yyyy;@"/>
    <numFmt numFmtId="168" formatCode="[$-816]dd\ mmm\ yy;@"/>
    <numFmt numFmtId="169" formatCode="#,##0__"/>
    <numFmt numFmtId="170" formatCode="#,##0__;"/>
    <numFmt numFmtId="171" formatCode="#,##0_;"/>
    <numFmt numFmtId="172" formatCode="#,##0.0__"/>
  </numFmts>
  <fonts count="3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Verdana"/>
      <family val="2"/>
    </font>
    <font>
      <sz val="18"/>
      <name val="Verdana"/>
      <family val="2"/>
    </font>
    <font>
      <sz val="18"/>
      <name val="Arial"/>
      <family val="2"/>
    </font>
    <font>
      <sz val="12"/>
      <name val="Arial"/>
      <family val="2"/>
    </font>
    <font>
      <u/>
      <sz val="14"/>
      <name val="Verdana"/>
      <family val="2"/>
    </font>
    <font>
      <b/>
      <sz val="14"/>
      <name val="Arial"/>
      <family val="2"/>
    </font>
    <font>
      <sz val="15"/>
      <name val="Arial"/>
      <family val="2"/>
    </font>
    <font>
      <b/>
      <sz val="16"/>
      <name val="Verdana"/>
      <family val="2"/>
    </font>
    <font>
      <sz val="16"/>
      <name val="Arial"/>
      <family val="2"/>
    </font>
    <font>
      <sz val="16"/>
      <name val="Arial"/>
      <family val="2"/>
    </font>
    <font>
      <sz val="12"/>
      <color indexed="45"/>
      <name val="Verdana"/>
      <family val="2"/>
    </font>
    <font>
      <b/>
      <vertAlign val="superscript"/>
      <sz val="14"/>
      <name val="Verdana"/>
      <family val="2"/>
    </font>
    <font>
      <sz val="16"/>
      <name val="Verdana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color indexed="10"/>
      <name val="Verdana"/>
      <family val="2"/>
    </font>
    <font>
      <sz val="14"/>
      <color indexed="12"/>
      <name val="Verdana"/>
      <family val="2"/>
    </font>
    <font>
      <sz val="15"/>
      <name val="Verdana"/>
      <family val="2"/>
    </font>
    <font>
      <b/>
      <sz val="16"/>
      <color indexed="9"/>
      <name val="Verdana"/>
      <family val="2"/>
    </font>
    <font>
      <sz val="16"/>
      <color rgb="FFFF0000"/>
      <name val="Verdana"/>
      <family val="2"/>
    </font>
    <font>
      <b/>
      <sz val="18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47"/>
        <bgColor indexed="9"/>
      </patternFill>
    </fill>
    <fill>
      <patternFill patternType="solid">
        <fgColor indexed="45"/>
        <bgColor indexed="45"/>
      </patternFill>
    </fill>
    <fill>
      <patternFill patternType="lightGray">
        <fgColor indexed="47"/>
        <bgColor indexed="9"/>
      </patternFill>
    </fill>
    <fill>
      <patternFill patternType="mediumGray">
        <fgColor indexed="47"/>
      </patternFill>
    </fill>
    <fill>
      <patternFill patternType="mediumGray">
        <fgColor indexed="47"/>
        <bgColor indexed="45"/>
      </patternFill>
    </fill>
    <fill>
      <patternFill patternType="solid">
        <fgColor theme="6" tint="-0.249977111117893"/>
        <bgColor indexed="45"/>
      </patternFill>
    </fill>
    <fill>
      <patternFill patternType="solid">
        <fgColor theme="6" tint="0.39997558519241921"/>
        <bgColor indexed="60"/>
      </patternFill>
    </fill>
    <fill>
      <patternFill patternType="solid">
        <fgColor theme="6" tint="0.59999389629810485"/>
        <bgColor indexed="4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60"/>
      </patternFill>
    </fill>
  </fills>
  <borders count="37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indexed="23"/>
      </bottom>
      <diagonal/>
    </border>
    <border>
      <left/>
      <right/>
      <top style="thick">
        <color indexed="9"/>
      </top>
      <bottom style="thin">
        <color indexed="55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55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thin">
        <color indexed="55"/>
      </bottom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55"/>
      </left>
      <right/>
      <top style="thick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ck">
        <color indexed="9"/>
      </right>
      <top style="thin">
        <color indexed="23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55"/>
      </bottom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/>
      <right style="medium">
        <color indexed="9"/>
      </right>
      <top style="thin">
        <color indexed="55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1" fillId="3" borderId="0" xfId="0" applyFont="1" applyFill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13" fillId="0" borderId="0" xfId="0" applyFont="1"/>
    <xf numFmtId="0" fontId="0" fillId="0" borderId="0" xfId="0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3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/>
    <xf numFmtId="0" fontId="11" fillId="0" borderId="0" xfId="0" applyFont="1" applyFill="1" applyBorder="1" applyAlignment="1">
      <alignment vertical="center"/>
    </xf>
    <xf numFmtId="0" fontId="0" fillId="0" borderId="0" xfId="0" applyFill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1" fillId="0" borderId="0" xfId="0" applyFont="1" applyFill="1"/>
    <xf numFmtId="0" fontId="4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9" fillId="0" borderId="0" xfId="0" applyFont="1"/>
    <xf numFmtId="1" fontId="20" fillId="0" borderId="0" xfId="0" applyNumberFormat="1" applyFont="1" applyAlignment="1">
      <alignment horizontal="center" vertical="center"/>
    </xf>
    <xf numFmtId="165" fontId="17" fillId="5" borderId="3" xfId="0" applyNumberFormat="1" applyFont="1" applyFill="1" applyBorder="1" applyAlignment="1">
      <alignment vertical="center" wrapText="1"/>
    </xf>
    <xf numFmtId="165" fontId="10" fillId="6" borderId="4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3" fontId="13" fillId="0" borderId="0" xfId="1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5" fillId="7" borderId="3" xfId="0" applyFont="1" applyFill="1" applyBorder="1" applyAlignment="1">
      <alignment horizontal="left" vertical="center" indent="1"/>
    </xf>
    <xf numFmtId="0" fontId="15" fillId="7" borderId="5" xfId="0" applyFont="1" applyFill="1" applyBorder="1" applyAlignment="1">
      <alignment horizontal="left" vertical="center" indent="1"/>
    </xf>
    <xf numFmtId="0" fontId="17" fillId="8" borderId="6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left" vertical="center" indent="1"/>
    </xf>
    <xf numFmtId="168" fontId="18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168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5" fontId="10" fillId="6" borderId="3" xfId="0" applyNumberFormat="1" applyFont="1" applyFill="1" applyBorder="1" applyAlignment="1">
      <alignment horizontal="left" vertical="center" indent="1"/>
    </xf>
    <xf numFmtId="165" fontId="7" fillId="6" borderId="3" xfId="0" applyNumberFormat="1" applyFont="1" applyFill="1" applyBorder="1" applyAlignment="1">
      <alignment horizontal="left" vertical="center" indent="1"/>
    </xf>
    <xf numFmtId="170" fontId="10" fillId="6" borderId="3" xfId="0" applyNumberFormat="1" applyFont="1" applyFill="1" applyBorder="1" applyAlignment="1">
      <alignment horizontal="right" vertical="center"/>
    </xf>
    <xf numFmtId="0" fontId="13" fillId="0" borderId="0" xfId="0" applyFont="1" applyBorder="1"/>
    <xf numFmtId="169" fontId="19" fillId="0" borderId="0" xfId="0" applyNumberFormat="1" applyFont="1" applyBorder="1" applyAlignment="1"/>
    <xf numFmtId="169" fontId="19" fillId="0" borderId="0" xfId="0" applyNumberFormat="1" applyFont="1" applyBorder="1"/>
    <xf numFmtId="0" fontId="19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8" fillId="7" borderId="9" xfId="0" applyFont="1" applyFill="1" applyBorder="1" applyAlignment="1">
      <alignment horizontal="left" vertical="center" wrapText="1" indent="1"/>
    </xf>
    <xf numFmtId="165" fontId="7" fillId="4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7" fillId="0" borderId="1" xfId="0" applyFont="1" applyBorder="1" applyAlignment="1">
      <alignment horizontal="center" vertical="center"/>
    </xf>
    <xf numFmtId="165" fontId="10" fillId="6" borderId="11" xfId="0" applyNumberFormat="1" applyFont="1" applyFill="1" applyBorder="1" applyAlignment="1">
      <alignment vertical="center"/>
    </xf>
    <xf numFmtId="0" fontId="15" fillId="7" borderId="12" xfId="0" applyFont="1" applyFill="1" applyBorder="1" applyAlignment="1">
      <alignment horizontal="left" vertical="center" indent="1"/>
    </xf>
    <xf numFmtId="0" fontId="17" fillId="8" borderId="13" xfId="0" applyFont="1" applyFill="1" applyBorder="1" applyAlignment="1">
      <alignment horizontal="left" vertical="center" indent="1"/>
    </xf>
    <xf numFmtId="168" fontId="16" fillId="0" borderId="1" xfId="0" applyNumberFormat="1" applyFont="1" applyFill="1" applyBorder="1" applyAlignment="1">
      <alignment vertical="center"/>
    </xf>
    <xf numFmtId="0" fontId="17" fillId="8" borderId="14" xfId="0" applyFont="1" applyFill="1" applyBorder="1" applyAlignment="1">
      <alignment horizontal="left" vertical="center" indent="1"/>
    </xf>
    <xf numFmtId="165" fontId="7" fillId="6" borderId="9" xfId="0" applyNumberFormat="1" applyFont="1" applyFill="1" applyBorder="1" applyAlignment="1">
      <alignment horizontal="left" vertical="center" indent="1"/>
    </xf>
    <xf numFmtId="0" fontId="19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vertical="center"/>
    </xf>
    <xf numFmtId="0" fontId="1" fillId="0" borderId="1" xfId="0" applyFont="1" applyBorder="1"/>
    <xf numFmtId="49" fontId="2" fillId="0" borderId="1" xfId="0" applyNumberFormat="1" applyFont="1" applyBorder="1"/>
    <xf numFmtId="168" fontId="18" fillId="8" borderId="15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left" vertical="center" indent="1"/>
    </xf>
    <xf numFmtId="165" fontId="17" fillId="5" borderId="17" xfId="0" applyNumberFormat="1" applyFont="1" applyFill="1" applyBorder="1" applyAlignment="1">
      <alignment vertical="center" wrapText="1"/>
    </xf>
    <xf numFmtId="0" fontId="17" fillId="8" borderId="18" xfId="0" applyFont="1" applyFill="1" applyBorder="1" applyAlignment="1">
      <alignment horizontal="left" vertical="center" indent="1"/>
    </xf>
    <xf numFmtId="0" fontId="17" fillId="8" borderId="19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168" fontId="16" fillId="0" borderId="20" xfId="0" applyNumberFormat="1" applyFont="1" applyFill="1" applyBorder="1" applyAlignment="1">
      <alignment horizontal="center" vertical="center"/>
    </xf>
    <xf numFmtId="49" fontId="7" fillId="6" borderId="9" xfId="0" applyNumberFormat="1" applyFont="1" applyFill="1" applyBorder="1" applyAlignment="1">
      <alignment horizontal="left" vertical="center" indent="1"/>
    </xf>
    <xf numFmtId="49" fontId="8" fillId="0" borderId="1" xfId="0" applyNumberFormat="1" applyFont="1" applyBorder="1"/>
    <xf numFmtId="165" fontId="17" fillId="5" borderId="9" xfId="0" applyNumberFormat="1" applyFont="1" applyFill="1" applyBorder="1" applyAlignment="1">
      <alignment horizontal="center" vertical="center" wrapText="1"/>
    </xf>
    <xf numFmtId="168" fontId="18" fillId="8" borderId="15" xfId="0" quotePrefix="1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166" fontId="7" fillId="6" borderId="4" xfId="0" applyNumberFormat="1" applyFont="1" applyFill="1" applyBorder="1" applyAlignment="1">
      <alignment horizontal="center" vertical="center"/>
    </xf>
    <xf numFmtId="49" fontId="10" fillId="6" borderId="11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/>
    <xf numFmtId="49" fontId="7" fillId="2" borderId="0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49" fontId="7" fillId="0" borderId="1" xfId="0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22" xfId="0" quotePrefix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49" fontId="7" fillId="0" borderId="0" xfId="0" applyNumberFormat="1" applyFont="1" applyBorder="1"/>
    <xf numFmtId="165" fontId="7" fillId="4" borderId="24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7" fillId="0" borderId="0" xfId="0" applyFont="1" applyBorder="1" applyAlignment="1">
      <alignment horizontal="center" vertical="center"/>
    </xf>
    <xf numFmtId="165" fontId="7" fillId="6" borderId="25" xfId="0" applyNumberFormat="1" applyFont="1" applyFill="1" applyBorder="1" applyAlignment="1">
      <alignment horizontal="left" vertical="center" indent="1"/>
    </xf>
    <xf numFmtId="168" fontId="16" fillId="0" borderId="26" xfId="0" applyNumberFormat="1" applyFont="1" applyFill="1" applyBorder="1" applyAlignment="1">
      <alignment vertical="center"/>
    </xf>
    <xf numFmtId="0" fontId="8" fillId="0" borderId="26" xfId="0" applyFont="1" applyBorder="1"/>
    <xf numFmtId="14" fontId="7" fillId="0" borderId="0" xfId="0" applyNumberFormat="1" applyFont="1" applyAlignment="1">
      <alignment horizontal="right"/>
    </xf>
    <xf numFmtId="2" fontId="7" fillId="0" borderId="1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10" fillId="7" borderId="3" xfId="0" applyFont="1" applyFill="1" applyBorder="1" applyAlignment="1">
      <alignment horizontal="left" vertical="center" indent="1"/>
    </xf>
    <xf numFmtId="0" fontId="7" fillId="7" borderId="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49" fontId="10" fillId="7" borderId="12" xfId="0" applyNumberFormat="1" applyFont="1" applyFill="1" applyBorder="1" applyAlignment="1">
      <alignment horizontal="left" vertical="center" indent="1"/>
    </xf>
    <xf numFmtId="49" fontId="27" fillId="0" borderId="20" xfId="0" applyNumberFormat="1" applyFont="1" applyFill="1" applyBorder="1" applyAlignment="1">
      <alignment horizontal="center" vertical="center"/>
    </xf>
    <xf numFmtId="171" fontId="17" fillId="6" borderId="2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left" vertical="center" indent="1"/>
    </xf>
    <xf numFmtId="0" fontId="24" fillId="0" borderId="27" xfId="0" applyFont="1" applyBorder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49" fontId="27" fillId="0" borderId="30" xfId="0" applyNumberFormat="1" applyFont="1" applyFill="1" applyBorder="1" applyAlignment="1">
      <alignment horizontal="center" vertical="center"/>
    </xf>
    <xf numFmtId="165" fontId="7" fillId="4" borderId="3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0" fillId="0" borderId="0" xfId="0" applyNumberFormat="1" applyFont="1" applyFill="1" applyBorder="1" applyAlignment="1">
      <alignment horizontal="right" vertical="center"/>
    </xf>
    <xf numFmtId="171" fontId="1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49" fontId="8" fillId="0" borderId="0" xfId="0" applyNumberFormat="1" applyFont="1" applyBorder="1"/>
    <xf numFmtId="168" fontId="16" fillId="0" borderId="36" xfId="0" applyNumberFormat="1" applyFont="1" applyFill="1" applyBorder="1" applyAlignment="1">
      <alignment vertical="center"/>
    </xf>
    <xf numFmtId="168" fontId="16" fillId="0" borderId="21" xfId="0" applyNumberFormat="1" applyFont="1" applyFill="1" applyBorder="1" applyAlignment="1">
      <alignment vertical="center"/>
    </xf>
    <xf numFmtId="165" fontId="28" fillId="9" borderId="17" xfId="0" applyNumberFormat="1" applyFont="1" applyFill="1" applyBorder="1" applyAlignment="1">
      <alignment vertical="center" wrapText="1"/>
    </xf>
    <xf numFmtId="165" fontId="17" fillId="9" borderId="3" xfId="0" applyNumberFormat="1" applyFont="1" applyFill="1" applyBorder="1" applyAlignment="1">
      <alignment horizontal="center" vertical="center" wrapText="1"/>
    </xf>
    <xf numFmtId="165" fontId="17" fillId="9" borderId="3" xfId="0" applyNumberFormat="1" applyFont="1" applyFill="1" applyBorder="1" applyAlignment="1">
      <alignment vertical="center" wrapText="1"/>
    </xf>
    <xf numFmtId="166" fontId="22" fillId="10" borderId="18" xfId="0" applyNumberFormat="1" applyFont="1" applyFill="1" applyBorder="1" applyAlignment="1">
      <alignment horizontal="center" vertical="center"/>
    </xf>
    <xf numFmtId="169" fontId="22" fillId="10" borderId="18" xfId="0" applyNumberFormat="1" applyFont="1" applyFill="1" applyBorder="1" applyAlignment="1">
      <alignment horizontal="right" vertical="center"/>
    </xf>
    <xf numFmtId="166" fontId="22" fillId="10" borderId="18" xfId="0" quotePrefix="1" applyNumberFormat="1" applyFont="1" applyFill="1" applyBorder="1" applyAlignment="1">
      <alignment horizontal="center" vertical="center"/>
    </xf>
    <xf numFmtId="3" fontId="22" fillId="11" borderId="7" xfId="0" applyNumberFormat="1" applyFont="1" applyFill="1" applyBorder="1" applyAlignment="1">
      <alignment horizontal="center" vertical="center"/>
    </xf>
    <xf numFmtId="167" fontId="22" fillId="12" borderId="29" xfId="0" applyNumberFormat="1" applyFont="1" applyFill="1" applyBorder="1" applyAlignment="1">
      <alignment horizontal="center" vertical="center"/>
    </xf>
    <xf numFmtId="166" fontId="22" fillId="12" borderId="23" xfId="0" applyNumberFormat="1" applyFont="1" applyFill="1" applyBorder="1" applyAlignment="1">
      <alignment horizontal="center" vertical="center"/>
    </xf>
    <xf numFmtId="167" fontId="22" fillId="12" borderId="0" xfId="0" applyNumberFormat="1" applyFont="1" applyFill="1" applyBorder="1" applyAlignment="1">
      <alignment horizontal="center" vertical="center"/>
    </xf>
    <xf numFmtId="166" fontId="22" fillId="12" borderId="0" xfId="0" applyNumberFormat="1" applyFont="1" applyFill="1" applyBorder="1" applyAlignment="1">
      <alignment horizontal="center" vertical="center"/>
    </xf>
    <xf numFmtId="167" fontId="22" fillId="12" borderId="22" xfId="0" applyNumberFormat="1" applyFont="1" applyFill="1" applyBorder="1" applyAlignment="1">
      <alignment horizontal="center" vertical="center"/>
    </xf>
    <xf numFmtId="0" fontId="22" fillId="12" borderId="22" xfId="0" quotePrefix="1" applyFont="1" applyFill="1" applyBorder="1" applyAlignment="1">
      <alignment horizontal="center" vertical="center"/>
    </xf>
    <xf numFmtId="166" fontId="22" fillId="13" borderId="18" xfId="0" applyNumberFormat="1" applyFont="1" applyFill="1" applyBorder="1" applyAlignment="1">
      <alignment horizontal="center" vertical="center"/>
    </xf>
    <xf numFmtId="169" fontId="22" fillId="13" borderId="18" xfId="0" applyNumberFormat="1" applyFont="1" applyFill="1" applyBorder="1" applyAlignment="1">
      <alignment horizontal="right" vertical="center"/>
    </xf>
    <xf numFmtId="166" fontId="29" fillId="10" borderId="18" xfId="0" applyNumberFormat="1" applyFont="1" applyFill="1" applyBorder="1" applyAlignment="1">
      <alignment horizontal="center" vertical="center"/>
    </xf>
    <xf numFmtId="3" fontId="29" fillId="11" borderId="7" xfId="0" applyNumberFormat="1" applyFont="1" applyFill="1" applyBorder="1" applyAlignment="1">
      <alignment horizontal="center" vertical="center"/>
    </xf>
    <xf numFmtId="169" fontId="29" fillId="10" borderId="18" xfId="0" applyNumberFormat="1" applyFont="1" applyFill="1" applyBorder="1" applyAlignment="1">
      <alignment horizontal="right" vertical="center"/>
    </xf>
    <xf numFmtId="172" fontId="22" fillId="13" borderId="18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165" fontId="10" fillId="4" borderId="31" xfId="0" applyNumberFormat="1" applyFont="1" applyFill="1" applyBorder="1" applyAlignment="1">
      <alignment horizontal="center" vertical="center" wrapText="1"/>
    </xf>
    <xf numFmtId="165" fontId="10" fillId="4" borderId="32" xfId="0" applyNumberFormat="1" applyFont="1" applyFill="1" applyBorder="1" applyAlignment="1">
      <alignment horizontal="center" vertical="center" wrapText="1"/>
    </xf>
    <xf numFmtId="165" fontId="10" fillId="4" borderId="33" xfId="0" applyNumberFormat="1" applyFont="1" applyFill="1" applyBorder="1" applyAlignment="1">
      <alignment horizontal="center" vertical="center" wrapText="1"/>
    </xf>
    <xf numFmtId="165" fontId="10" fillId="4" borderId="34" xfId="0" applyNumberFormat="1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/>
    <xf numFmtId="0" fontId="13" fillId="0" borderId="21" xfId="0" applyFont="1" applyBorder="1" applyAlignment="1">
      <alignment wrapText="1"/>
    </xf>
    <xf numFmtId="165" fontId="10" fillId="4" borderId="1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310"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ill>
        <patternFill>
          <bgColor indexed="4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</dxf>
    <dxf>
      <fill>
        <patternFill>
          <bgColor indexed="45"/>
        </patternFill>
      </fill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u val="none"/>
        <color indexed="10"/>
      </font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34B87"/>
      <rgbColor rgb="0000FFFF"/>
      <rgbColor rgb="00FF808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99CC66"/>
      <rgbColor rgb="00CC99FF"/>
      <rgbColor rgb="00E3E3E3"/>
      <rgbColor rgb="003366FF"/>
      <rgbColor rgb="0033CCCC"/>
      <rgbColor rgb="00339933"/>
      <rgbColor rgb="00999933"/>
      <rgbColor rgb="00996633"/>
      <rgbColor rgb="00E5B3CC"/>
      <rgbColor rgb="00666699"/>
      <rgbColor rgb="00969696"/>
      <rgbColor rgb="00CCFF99"/>
      <rgbColor rgb="00336666"/>
      <rgbColor rgb="00003300"/>
      <rgbColor rgb="00333300"/>
      <rgbColor rgb="00FFBE7D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28575</xdr:rowOff>
    </xdr:from>
    <xdr:to>
      <xdr:col>4</xdr:col>
      <xdr:colOff>0</xdr:colOff>
      <xdr:row>1</xdr:row>
      <xdr:rowOff>285750</xdr:rowOff>
    </xdr:to>
    <xdr:sp macro="" textlink="">
      <xdr:nvSpPr>
        <xdr:cNvPr id="2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5687675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285750</xdr:rowOff>
    </xdr:to>
    <xdr:sp macro="" textlink="">
      <xdr:nvSpPr>
        <xdr:cNvPr id="53249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0" name="Text Box 2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1" name="Text Box 3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2" name="Text Box 4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3" name="Text Box 5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4" name="Text Box 6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5" name="Text Box 7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5</xdr:col>
      <xdr:colOff>0</xdr:colOff>
      <xdr:row>1</xdr:row>
      <xdr:rowOff>28575</xdr:rowOff>
    </xdr:from>
    <xdr:to>
      <xdr:col>5</xdr:col>
      <xdr:colOff>0</xdr:colOff>
      <xdr:row>1</xdr:row>
      <xdr:rowOff>285750</xdr:rowOff>
    </xdr:to>
    <xdr:sp macro="" textlink="">
      <xdr:nvSpPr>
        <xdr:cNvPr id="53267" name="AutoShape 19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8" name="Text Box 20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9" name="Text Box 21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70" name="Text Box 22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1" name="Text Box 23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2" name="Text Box 24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3" name="Text Box 25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4" name="Text Box 26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5" name="Text Box 27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6" name="Text Box 28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7" name="Text Box 29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8" name="Text Box 30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9" name="Text Box 31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_Calend&#225;rio%20pagamentos%20A&#231;ore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ni"/>
      <sheetName val="Prod Veg"/>
      <sheetName val="Transf"/>
      <sheetName val="Inov e Qual"/>
      <sheetName val="Comerc."/>
      <sheetName val="MZD"/>
      <sheetName val="MAA"/>
      <sheetName val="MAA PDRu"/>
      <sheetName val="FTA"/>
    </sheetNames>
    <sheetDataSet>
      <sheetData sheetId="0">
        <row r="7">
          <cell r="G7">
            <v>14432049.199999999</v>
          </cell>
        </row>
        <row r="8">
          <cell r="G8">
            <v>8385528.9500000002</v>
          </cell>
        </row>
        <row r="9">
          <cell r="G9">
            <v>6277976.6500000004</v>
          </cell>
        </row>
        <row r="10">
          <cell r="G10">
            <v>5917129.8700000001</v>
          </cell>
        </row>
        <row r="11">
          <cell r="G11">
            <v>3432856.9499999997</v>
          </cell>
        </row>
        <row r="12">
          <cell r="G12">
            <v>2575462.5</v>
          </cell>
        </row>
        <row r="13">
          <cell r="G13">
            <v>85907.16</v>
          </cell>
        </row>
        <row r="14">
          <cell r="G14">
            <v>84446.01999999999</v>
          </cell>
        </row>
        <row r="15">
          <cell r="G15">
            <v>50141.13</v>
          </cell>
        </row>
        <row r="16">
          <cell r="G16">
            <v>73643.34</v>
          </cell>
        </row>
        <row r="17">
          <cell r="G17">
            <v>11597.92</v>
          </cell>
        </row>
        <row r="18">
          <cell r="G18">
            <v>6156.18</v>
          </cell>
        </row>
        <row r="19">
          <cell r="G19">
            <v>10715.69</v>
          </cell>
        </row>
        <row r="20">
          <cell r="G20">
            <v>528450</v>
          </cell>
        </row>
        <row r="21">
          <cell r="G21">
            <v>11085971.470000001</v>
          </cell>
        </row>
        <row r="22">
          <cell r="G22">
            <v>2518765.2400000002</v>
          </cell>
        </row>
        <row r="23">
          <cell r="G23">
            <v>6221.57</v>
          </cell>
        </row>
        <row r="24">
          <cell r="G24">
            <v>8194.68</v>
          </cell>
        </row>
        <row r="25">
          <cell r="G25">
            <v>4867.88</v>
          </cell>
        </row>
        <row r="26">
          <cell r="G26">
            <v>510</v>
          </cell>
        </row>
        <row r="27">
          <cell r="G27">
            <v>119798.85</v>
          </cell>
        </row>
        <row r="28">
          <cell r="G28">
            <v>16830.86</v>
          </cell>
        </row>
        <row r="29">
          <cell r="G29">
            <v>104925.05</v>
          </cell>
        </row>
        <row r="30">
          <cell r="G30">
            <v>669134.19999999995</v>
          </cell>
        </row>
        <row r="31">
          <cell r="G31">
            <v>13978.650000000001</v>
          </cell>
        </row>
        <row r="32">
          <cell r="G32">
            <v>129.84</v>
          </cell>
        </row>
        <row r="33">
          <cell r="G33">
            <v>1453.99</v>
          </cell>
        </row>
      </sheetData>
      <sheetData sheetId="1">
        <row r="7">
          <cell r="G7">
            <v>2228646.9</v>
          </cell>
        </row>
        <row r="8">
          <cell r="G8">
            <v>3867805</v>
          </cell>
        </row>
        <row r="9">
          <cell r="G9">
            <v>1165171.96</v>
          </cell>
        </row>
        <row r="10">
          <cell r="G10">
            <v>185267.87</v>
          </cell>
        </row>
        <row r="11">
          <cell r="G11">
            <v>18366.230000000003</v>
          </cell>
        </row>
        <row r="12">
          <cell r="G12">
            <v>279487.05000000005</v>
          </cell>
        </row>
        <row r="13">
          <cell r="G13">
            <v>314228.62</v>
          </cell>
        </row>
        <row r="14">
          <cell r="G14">
            <v>1367925.3199999998</v>
          </cell>
        </row>
        <row r="15">
          <cell r="G15">
            <v>312606.90999999997</v>
          </cell>
        </row>
        <row r="17">
          <cell r="G17">
            <v>904520.8</v>
          </cell>
        </row>
        <row r="18">
          <cell r="G18">
            <v>2429.0099999999998</v>
          </cell>
        </row>
        <row r="19">
          <cell r="G19">
            <v>9306.24</v>
          </cell>
        </row>
        <row r="20">
          <cell r="G20">
            <v>120017.86</v>
          </cell>
        </row>
        <row r="21">
          <cell r="G21">
            <v>6201.95</v>
          </cell>
        </row>
        <row r="22">
          <cell r="G22">
            <v>1092</v>
          </cell>
        </row>
      </sheetData>
      <sheetData sheetId="2">
        <row r="7">
          <cell r="E7">
            <v>181969.83</v>
          </cell>
        </row>
        <row r="10">
          <cell r="E10">
            <v>701549.83</v>
          </cell>
        </row>
        <row r="11">
          <cell r="E11">
            <v>86060.23</v>
          </cell>
        </row>
        <row r="12">
          <cell r="E12">
            <v>11214.72</v>
          </cell>
        </row>
      </sheetData>
      <sheetData sheetId="3">
        <row r="8">
          <cell r="G8">
            <v>529590.29</v>
          </cell>
        </row>
      </sheetData>
      <sheetData sheetId="4">
        <row r="7">
          <cell r="E7">
            <v>179405.48</v>
          </cell>
        </row>
        <row r="13">
          <cell r="E13">
            <v>526545.41999999993</v>
          </cell>
        </row>
      </sheetData>
      <sheetData sheetId="5">
        <row r="9">
          <cell r="E9">
            <v>12865561.16</v>
          </cell>
        </row>
        <row r="12">
          <cell r="E12">
            <v>46219.340000000004</v>
          </cell>
        </row>
        <row r="13">
          <cell r="E13">
            <v>29001.1</v>
          </cell>
        </row>
        <row r="14">
          <cell r="E14">
            <v>4125.05</v>
          </cell>
        </row>
        <row r="16">
          <cell r="E16">
            <v>2128689.5499999998</v>
          </cell>
        </row>
        <row r="17">
          <cell r="E17">
            <v>145677.72</v>
          </cell>
        </row>
        <row r="18">
          <cell r="E18">
            <v>5381.98</v>
          </cell>
        </row>
      </sheetData>
      <sheetData sheetId="6">
        <row r="7">
          <cell r="E7">
            <v>8032583.5</v>
          </cell>
        </row>
        <row r="8">
          <cell r="E8">
            <v>179667.15</v>
          </cell>
        </row>
        <row r="9">
          <cell r="E9">
            <v>41682.140000000007</v>
          </cell>
        </row>
        <row r="10">
          <cell r="E10">
            <v>283255.7</v>
          </cell>
        </row>
        <row r="12">
          <cell r="E12">
            <v>78528.58</v>
          </cell>
        </row>
        <row r="13">
          <cell r="E13">
            <v>17179.52</v>
          </cell>
        </row>
        <row r="14">
          <cell r="E14">
            <v>32850.800000000003</v>
          </cell>
        </row>
        <row r="16">
          <cell r="E16">
            <v>1363131.55</v>
          </cell>
        </row>
        <row r="17">
          <cell r="E17">
            <v>29860.52</v>
          </cell>
        </row>
        <row r="19">
          <cell r="E19">
            <v>77642.62</v>
          </cell>
        </row>
        <row r="20">
          <cell r="E20">
            <v>11948.169999999998</v>
          </cell>
        </row>
        <row r="21">
          <cell r="E21">
            <v>374.57</v>
          </cell>
        </row>
      </sheetData>
      <sheetData sheetId="7">
        <row r="7">
          <cell r="E7">
            <v>11724.24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1:AD756"/>
  <sheetViews>
    <sheetView showGridLines="0" tabSelected="1" zoomScale="65" zoomScaleNormal="65" zoomScaleSheetLayoutView="50" zoomScalePageLayoutView="75" workbookViewId="0"/>
  </sheetViews>
  <sheetFormatPr defaultColWidth="11.5703125" defaultRowHeight="22.5" x14ac:dyDescent="0.3"/>
  <cols>
    <col min="1" max="1" width="111.7109375" style="3" customWidth="1"/>
    <col min="2" max="2" width="32.85546875" style="22" hidden="1" customWidth="1"/>
    <col min="3" max="3" width="20.85546875" style="16" customWidth="1"/>
    <col min="4" max="4" width="19.28515625" style="99" hidden="1" customWidth="1"/>
    <col min="5" max="5" width="19.42578125" style="99" customWidth="1"/>
    <col min="6" max="6" width="18.42578125" style="99" hidden="1" customWidth="1"/>
    <col min="7" max="8" width="19.28515625" style="99" customWidth="1"/>
    <col min="9" max="9" width="19.42578125" style="3" hidden="1" customWidth="1"/>
    <col min="10" max="10" width="17.5703125" style="36" hidden="1" customWidth="1"/>
    <col min="11" max="11" width="19.28515625" style="117" hidden="1" customWidth="1"/>
    <col min="12" max="12" width="8.140625" style="117" hidden="1" customWidth="1"/>
    <col min="13" max="13" width="19.28515625" style="117" hidden="1" customWidth="1"/>
    <col min="14" max="14" width="8.140625" style="117" hidden="1" customWidth="1"/>
    <col min="15" max="15" width="31.85546875" style="105" hidden="1" customWidth="1"/>
    <col min="16" max="16" width="21.85546875" style="17" hidden="1" customWidth="1"/>
    <col min="17" max="17" width="11.5703125" style="17" customWidth="1"/>
    <col min="18" max="16384" width="11.5703125" style="3"/>
  </cols>
  <sheetData>
    <row r="1" spans="1:27" s="1" customFormat="1" ht="54.75" customHeight="1" thickTop="1" x14ac:dyDescent="0.2">
      <c r="A1" s="152" t="s">
        <v>115</v>
      </c>
      <c r="B1" s="153"/>
      <c r="C1" s="154"/>
      <c r="D1" s="154"/>
      <c r="E1" s="154"/>
      <c r="F1" s="154"/>
      <c r="G1" s="154"/>
      <c r="H1" s="154"/>
      <c r="J1" s="33"/>
      <c r="K1" s="106"/>
      <c r="L1" s="106"/>
      <c r="M1" s="106"/>
      <c r="N1" s="106"/>
      <c r="O1" s="46"/>
      <c r="P1" s="18"/>
      <c r="Q1" s="18"/>
    </row>
    <row r="2" spans="1:27" s="2" customFormat="1" ht="6" customHeight="1" x14ac:dyDescent="0.2">
      <c r="A2" s="4"/>
      <c r="B2" s="87"/>
      <c r="C2" s="5"/>
      <c r="D2" s="118"/>
      <c r="E2" s="122"/>
      <c r="F2" s="122"/>
      <c r="G2" s="122"/>
      <c r="H2" s="122"/>
      <c r="J2" s="34"/>
      <c r="K2" s="19"/>
      <c r="L2" s="19"/>
      <c r="M2" s="43"/>
      <c r="N2" s="107"/>
      <c r="O2" s="103"/>
      <c r="P2" s="13"/>
      <c r="Q2" s="13"/>
    </row>
    <row r="3" spans="1:27" s="2" customFormat="1" ht="33.75" customHeight="1" thickBot="1" x14ac:dyDescent="0.25">
      <c r="A3" s="172" t="s">
        <v>18</v>
      </c>
      <c r="B3" s="172" t="s">
        <v>48</v>
      </c>
      <c r="C3" s="175" t="s">
        <v>44</v>
      </c>
      <c r="D3" s="176"/>
      <c r="E3" s="175" t="s">
        <v>15</v>
      </c>
      <c r="F3" s="176"/>
      <c r="G3" s="176"/>
      <c r="H3" s="176"/>
      <c r="K3" s="108"/>
      <c r="L3" s="108"/>
      <c r="M3" s="108"/>
      <c r="N3" s="108"/>
      <c r="O3" s="103"/>
    </row>
    <row r="4" spans="1:27" s="2" customFormat="1" ht="49.5" customHeight="1" thickTop="1" x14ac:dyDescent="0.3">
      <c r="A4" s="173"/>
      <c r="B4" s="174"/>
      <c r="C4" s="68" t="s">
        <v>45</v>
      </c>
      <c r="D4" s="141" t="s">
        <v>16</v>
      </c>
      <c r="E4" s="141" t="s">
        <v>54</v>
      </c>
      <c r="F4" s="141" t="s">
        <v>57</v>
      </c>
      <c r="G4" s="68" t="s">
        <v>16</v>
      </c>
      <c r="H4" s="141" t="s">
        <v>17</v>
      </c>
      <c r="I4" s="120" t="s">
        <v>49</v>
      </c>
      <c r="J4" s="139" t="s">
        <v>50</v>
      </c>
      <c r="K4" s="138" t="s">
        <v>47</v>
      </c>
      <c r="L4" s="109"/>
      <c r="M4" s="109"/>
      <c r="N4" s="109"/>
      <c r="O4" s="102"/>
      <c r="P4"/>
      <c r="Q4"/>
      <c r="R4"/>
      <c r="S4"/>
      <c r="T4"/>
      <c r="U4"/>
      <c r="V4"/>
      <c r="W4"/>
      <c r="X4"/>
      <c r="Y4"/>
      <c r="Z4"/>
      <c r="AA4"/>
    </row>
    <row r="5" spans="1:27" s="58" customFormat="1" ht="6" customHeight="1" x14ac:dyDescent="0.2">
      <c r="A5" s="132"/>
      <c r="B5" s="140"/>
      <c r="C5" s="93"/>
      <c r="D5" s="56"/>
      <c r="E5" s="124"/>
      <c r="F5" s="124"/>
      <c r="G5" s="56"/>
      <c r="H5" s="56"/>
      <c r="I5" s="56"/>
      <c r="J5" s="56"/>
      <c r="K5" s="110"/>
      <c r="L5" s="111"/>
      <c r="M5" s="111"/>
      <c r="N5" s="112"/>
      <c r="O5" s="104"/>
    </row>
    <row r="6" spans="1:27" s="27" customFormat="1" ht="34.5" customHeight="1" thickBot="1" x14ac:dyDescent="0.25">
      <c r="A6" s="45" t="s">
        <v>55</v>
      </c>
      <c r="B6" s="95"/>
      <c r="C6" s="94"/>
      <c r="D6" s="45"/>
      <c r="E6" s="45"/>
      <c r="F6" s="45"/>
      <c r="G6" s="45"/>
      <c r="H6" s="45"/>
      <c r="I6" s="71"/>
      <c r="J6" s="71" t="str">
        <f>IF(ISBLANK(C6)=FALSE(),VLOOKUP(WEEKDAY(C6),$B$124:$C$130,2),"")</f>
        <v/>
      </c>
      <c r="K6" s="71"/>
      <c r="L6" s="71"/>
      <c r="M6" s="71"/>
      <c r="N6" s="71"/>
      <c r="O6" s="71"/>
      <c r="P6" s="48"/>
      <c r="Q6" s="49"/>
    </row>
    <row r="7" spans="1:27" s="58" customFormat="1" ht="3.75" customHeight="1" thickTop="1" thickBot="1" x14ac:dyDescent="0.25">
      <c r="A7" s="132"/>
      <c r="B7" s="134"/>
      <c r="C7" s="93"/>
      <c r="D7" s="56"/>
      <c r="E7" s="124"/>
      <c r="F7" s="124"/>
      <c r="G7" s="56"/>
      <c r="H7" s="56"/>
      <c r="I7" s="56"/>
      <c r="J7" s="56"/>
      <c r="K7" s="110"/>
      <c r="L7" s="111"/>
      <c r="M7" s="111"/>
      <c r="N7" s="112"/>
      <c r="O7" s="104"/>
    </row>
    <row r="8" spans="1:27" customFormat="1" ht="37.5" customHeight="1" thickTop="1" thickBot="1" x14ac:dyDescent="0.25">
      <c r="A8" s="130" t="s">
        <v>32</v>
      </c>
      <c r="B8" s="133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27" s="2" customFormat="1" ht="46.5" customHeight="1" thickTop="1" thickBot="1" x14ac:dyDescent="0.25">
      <c r="A9" s="131" t="s">
        <v>85</v>
      </c>
      <c r="B9" s="155" t="e">
        <f t="shared" ref="B9:B14" si="0">IF(C9="-","-",O9)</f>
        <v>#N/A</v>
      </c>
      <c r="C9" s="155">
        <v>42307</v>
      </c>
      <c r="D9" s="156"/>
      <c r="E9" s="165">
        <v>42307</v>
      </c>
      <c r="F9" s="158" t="e">
        <f t="shared" ref="F9:F14" si="1">IF(ISBLANK(E9)=FALSE(),VLOOKUP(WEEKDAY(E9),$B$124:$C$130,2),"")</f>
        <v>#N/A</v>
      </c>
      <c r="G9" s="166">
        <f>+[1]MZD!$E$9/1000</f>
        <v>12865.561159999999</v>
      </c>
      <c r="H9" s="166">
        <v>6382</v>
      </c>
      <c r="I9" s="158"/>
      <c r="J9" s="159" t="e">
        <f t="shared" ref="J9:J23" si="2">IF(ISBLANK(C9)=FALSE(),VLOOKUP(WEEKDAY(C9),$B$124:$C$130,2),"")</f>
        <v>#N/A</v>
      </c>
      <c r="K9" s="160" t="e">
        <f t="shared" ref="K9:K14" si="3">IF(J9="Qui",C9-3,IF(J9="Seg",C9,IF(J9="Ter",C9-1,IF(J9="Qua",C9-2,IF(J9="Sex",C9-4)))))</f>
        <v>#N/A</v>
      </c>
      <c r="L9" s="161" t="e">
        <f t="shared" ref="L9:L14" si="4">IF(ISBLANK(K9)=FALSE(),VLOOKUP(WEEKDAY(K9),$B$124:$D$130,2),"")</f>
        <v>#N/A</v>
      </c>
      <c r="M9" s="162" t="e">
        <f t="shared" ref="M9:M14" si="5">IF(J9="Qui",C9+1,IF(J9="Seg",C9+4,IF(J9="Ter",C9+3,IF(J9="Qua",C9+2,IF(J9="Sex",C9)))))</f>
        <v>#N/A</v>
      </c>
      <c r="N9" s="163" t="e">
        <f t="shared" ref="N9:N14" si="6">IF(ISBLANK(M9)=FALSE(),VLOOKUP(WEEKDAY(M9),$B$124:$D$130,2),"")</f>
        <v>#N/A</v>
      </c>
      <c r="O9" s="164" t="e">
        <f t="shared" ref="O9:O14" si="7">IF(MONTH(K9)&lt;&gt;MONTH(M9),CONCATENATE(TEXT(DAY(K9),"##")," ",VLOOKUP(MONTH(K9),$B$132:$C$143,2)," a ",TEXT(DAY(M9),"##")," ",VLOOKUP(MONTH(M9),$B$132:$C$143,2)," ",MID(YEAR(K9),3,2)),CONCATENATE(TEXT(DAY(K9),"##")," a ",TEXT(DAY(M9),"##")," ",VLOOKUP(MONTH(M9),$B$132:$C$143,2)," ",MID(YEAR(K9),3,2)))</f>
        <v>#N/A</v>
      </c>
      <c r="P9" s="13" t="e">
        <f t="shared" ref="P9:P14" si="8">IF(O9&lt;&gt;B9,"ATENÇÃO!!!","OK")</f>
        <v>#N/A</v>
      </c>
      <c r="Q9" s="13"/>
    </row>
    <row r="10" spans="1:27" s="2" customFormat="1" ht="46.5" customHeight="1" thickTop="1" thickBot="1" x14ac:dyDescent="0.25">
      <c r="A10" s="131" t="s">
        <v>86</v>
      </c>
      <c r="B10" s="155" t="e">
        <f t="shared" si="0"/>
        <v>#N/A</v>
      </c>
      <c r="C10" s="157">
        <v>42307</v>
      </c>
      <c r="D10" s="156"/>
      <c r="E10" s="165">
        <v>42307</v>
      </c>
      <c r="F10" s="158" t="e">
        <f t="shared" si="1"/>
        <v>#N/A</v>
      </c>
      <c r="G10" s="166">
        <f>+[1]MAA!$E$7/1000</f>
        <v>8032.5834999999997</v>
      </c>
      <c r="H10" s="166">
        <v>2002</v>
      </c>
      <c r="I10" s="158"/>
      <c r="J10" s="159" t="e">
        <f t="shared" si="2"/>
        <v>#N/A</v>
      </c>
      <c r="K10" s="160" t="e">
        <f t="shared" si="3"/>
        <v>#N/A</v>
      </c>
      <c r="L10" s="161" t="e">
        <f t="shared" si="4"/>
        <v>#N/A</v>
      </c>
      <c r="M10" s="162" t="e">
        <f t="shared" si="5"/>
        <v>#N/A</v>
      </c>
      <c r="N10" s="163" t="e">
        <f t="shared" si="6"/>
        <v>#N/A</v>
      </c>
      <c r="O10" s="164" t="e">
        <f t="shared" si="7"/>
        <v>#N/A</v>
      </c>
      <c r="P10" s="13" t="e">
        <f t="shared" si="8"/>
        <v>#N/A</v>
      </c>
      <c r="Q10" s="13"/>
    </row>
    <row r="11" spans="1:27" s="2" customFormat="1" ht="46.5" customHeight="1" thickTop="1" thickBot="1" x14ac:dyDescent="0.25">
      <c r="A11" s="131" t="s">
        <v>78</v>
      </c>
      <c r="B11" s="155" t="e">
        <f t="shared" si="0"/>
        <v>#N/A</v>
      </c>
      <c r="C11" s="155">
        <v>42307</v>
      </c>
      <c r="D11" s="156"/>
      <c r="E11" s="165">
        <v>42307</v>
      </c>
      <c r="F11" s="158" t="e">
        <f t="shared" si="1"/>
        <v>#N/A</v>
      </c>
      <c r="G11" s="166">
        <f>+'[1]Prod Ani'!$G$9/1000</f>
        <v>6277.9766500000005</v>
      </c>
      <c r="H11" s="166">
        <v>1819</v>
      </c>
      <c r="I11" s="158"/>
      <c r="J11" s="159" t="e">
        <f t="shared" si="2"/>
        <v>#N/A</v>
      </c>
      <c r="K11" s="160" t="e">
        <f t="shared" si="3"/>
        <v>#N/A</v>
      </c>
      <c r="L11" s="161" t="e">
        <f t="shared" si="4"/>
        <v>#N/A</v>
      </c>
      <c r="M11" s="162" t="e">
        <f t="shared" si="5"/>
        <v>#N/A</v>
      </c>
      <c r="N11" s="163" t="e">
        <f t="shared" si="6"/>
        <v>#N/A</v>
      </c>
      <c r="O11" s="164" t="e">
        <f t="shared" si="7"/>
        <v>#N/A</v>
      </c>
      <c r="P11" s="13" t="e">
        <f t="shared" si="8"/>
        <v>#N/A</v>
      </c>
      <c r="Q11" s="13"/>
    </row>
    <row r="12" spans="1:27" s="2" customFormat="1" ht="46.5" customHeight="1" thickTop="1" thickBot="1" x14ac:dyDescent="0.25">
      <c r="A12" s="131" t="s">
        <v>79</v>
      </c>
      <c r="B12" s="155" t="e">
        <f t="shared" si="0"/>
        <v>#N/A</v>
      </c>
      <c r="C12" s="155">
        <v>42307</v>
      </c>
      <c r="D12" s="156"/>
      <c r="E12" s="165">
        <v>42307</v>
      </c>
      <c r="F12" s="158" t="e">
        <f t="shared" si="1"/>
        <v>#N/A</v>
      </c>
      <c r="G12" s="166">
        <f>+'[1]Prod Ani'!$G$8/1000</f>
        <v>8385.5289499999999</v>
      </c>
      <c r="H12" s="166">
        <v>2525</v>
      </c>
      <c r="I12" s="158"/>
      <c r="J12" s="159" t="e">
        <f t="shared" si="2"/>
        <v>#N/A</v>
      </c>
      <c r="K12" s="160" t="e">
        <f t="shared" si="3"/>
        <v>#N/A</v>
      </c>
      <c r="L12" s="161" t="e">
        <f t="shared" si="4"/>
        <v>#N/A</v>
      </c>
      <c r="M12" s="162" t="e">
        <f t="shared" si="5"/>
        <v>#N/A</v>
      </c>
      <c r="N12" s="163" t="e">
        <f t="shared" si="6"/>
        <v>#N/A</v>
      </c>
      <c r="O12" s="164" t="e">
        <f t="shared" si="7"/>
        <v>#N/A</v>
      </c>
      <c r="P12" s="13" t="e">
        <f t="shared" si="8"/>
        <v>#N/A</v>
      </c>
      <c r="Q12" s="13"/>
    </row>
    <row r="13" spans="1:27" s="2" customFormat="1" ht="46.5" customHeight="1" thickTop="1" thickBot="1" x14ac:dyDescent="0.25">
      <c r="A13" s="131" t="s">
        <v>80</v>
      </c>
      <c r="B13" s="155" t="e">
        <f t="shared" si="0"/>
        <v>#N/A</v>
      </c>
      <c r="C13" s="155">
        <v>42307</v>
      </c>
      <c r="D13" s="156"/>
      <c r="E13" s="165">
        <v>42307</v>
      </c>
      <c r="F13" s="158" t="e">
        <f t="shared" si="1"/>
        <v>#N/A</v>
      </c>
      <c r="G13" s="166">
        <f>+'[1]Prod Ani'!$G$7/1000</f>
        <v>14432.049199999999</v>
      </c>
      <c r="H13" s="166">
        <v>2631</v>
      </c>
      <c r="I13" s="158"/>
      <c r="J13" s="159" t="e">
        <f t="shared" si="2"/>
        <v>#N/A</v>
      </c>
      <c r="K13" s="160" t="e">
        <f t="shared" si="3"/>
        <v>#N/A</v>
      </c>
      <c r="L13" s="161" t="e">
        <f t="shared" si="4"/>
        <v>#N/A</v>
      </c>
      <c r="M13" s="162" t="e">
        <f t="shared" si="5"/>
        <v>#N/A</v>
      </c>
      <c r="N13" s="163" t="e">
        <f t="shared" si="6"/>
        <v>#N/A</v>
      </c>
      <c r="O13" s="164" t="e">
        <f t="shared" si="7"/>
        <v>#N/A</v>
      </c>
      <c r="P13" s="13" t="e">
        <f t="shared" si="8"/>
        <v>#N/A</v>
      </c>
      <c r="Q13" s="13"/>
    </row>
    <row r="14" spans="1:27" s="2" customFormat="1" ht="46.5" customHeight="1" thickTop="1" x14ac:dyDescent="0.2">
      <c r="A14" s="131" t="s">
        <v>81</v>
      </c>
      <c r="B14" s="155" t="e">
        <f t="shared" si="0"/>
        <v>#N/A</v>
      </c>
      <c r="C14" s="155">
        <v>42307</v>
      </c>
      <c r="D14" s="156"/>
      <c r="E14" s="165">
        <v>42307</v>
      </c>
      <c r="F14" s="158" t="e">
        <f t="shared" si="1"/>
        <v>#N/A</v>
      </c>
      <c r="G14" s="166">
        <f>+'[1]Prod Veg'!$G$7/1000</f>
        <v>2228.6468999999997</v>
      </c>
      <c r="H14" s="166">
        <v>208</v>
      </c>
      <c r="I14" s="158"/>
      <c r="J14" s="159" t="e">
        <f t="shared" si="2"/>
        <v>#N/A</v>
      </c>
      <c r="K14" s="160" t="e">
        <f t="shared" si="3"/>
        <v>#N/A</v>
      </c>
      <c r="L14" s="161" t="e">
        <f t="shared" si="4"/>
        <v>#N/A</v>
      </c>
      <c r="M14" s="162" t="e">
        <f t="shared" si="5"/>
        <v>#N/A</v>
      </c>
      <c r="N14" s="163" t="e">
        <f t="shared" si="6"/>
        <v>#N/A</v>
      </c>
      <c r="O14" s="164" t="e">
        <f t="shared" si="7"/>
        <v>#N/A</v>
      </c>
      <c r="P14" s="13" t="e">
        <f t="shared" si="8"/>
        <v>#N/A</v>
      </c>
      <c r="Q14" s="13"/>
    </row>
    <row r="15" spans="1:27" s="58" customFormat="1" ht="6" customHeight="1" thickBot="1" x14ac:dyDescent="0.25">
      <c r="A15" s="132"/>
      <c r="B15" s="134"/>
      <c r="C15" s="93"/>
      <c r="D15" s="56"/>
      <c r="E15" s="124"/>
      <c r="F15" s="124"/>
      <c r="G15" s="56"/>
      <c r="H15" s="56"/>
      <c r="I15" s="56"/>
      <c r="J15" s="56" t="str">
        <f t="shared" si="2"/>
        <v/>
      </c>
      <c r="K15" s="56"/>
      <c r="L15" s="56"/>
      <c r="M15" s="56"/>
      <c r="N15" s="56"/>
      <c r="O15" s="56"/>
    </row>
    <row r="16" spans="1:27" customFormat="1" ht="37.5" customHeight="1" thickTop="1" thickBot="1" x14ac:dyDescent="0.25">
      <c r="A16" s="130" t="s">
        <v>22</v>
      </c>
      <c r="B16" s="133"/>
      <c r="C16" s="51"/>
      <c r="D16" s="51"/>
      <c r="E16" s="51"/>
      <c r="F16" s="51"/>
      <c r="G16" s="51"/>
      <c r="H16" s="51"/>
      <c r="I16" s="51"/>
      <c r="J16" s="51" t="str">
        <f t="shared" si="2"/>
        <v/>
      </c>
      <c r="K16" s="51"/>
      <c r="L16" s="51"/>
      <c r="M16" s="51"/>
      <c r="N16" s="51"/>
      <c r="O16" s="51"/>
    </row>
    <row r="17" spans="1:17" s="2" customFormat="1" ht="46.5" customHeight="1" thickTop="1" thickBot="1" x14ac:dyDescent="0.25">
      <c r="A17" s="131" t="s">
        <v>60</v>
      </c>
      <c r="B17" s="155" t="e">
        <f t="shared" ref="B17:B26" si="9">IF(C17="-","-",O17)</f>
        <v>#N/A</v>
      </c>
      <c r="C17" s="155">
        <v>42369</v>
      </c>
      <c r="D17" s="156"/>
      <c r="E17" s="165">
        <v>42369</v>
      </c>
      <c r="F17" s="158" t="e">
        <f t="shared" ref="F17:F23" si="10">IF(ISBLANK(E17)=FALSE(),VLOOKUP(WEEKDAY(E17),$B$124:$C$130,2),"")</f>
        <v>#N/A</v>
      </c>
      <c r="G17" s="166">
        <f>+'[1]Prod Ani'!$G$12/1000</f>
        <v>2575.4625000000001</v>
      </c>
      <c r="H17" s="166">
        <v>1784</v>
      </c>
      <c r="I17" s="158"/>
      <c r="J17" s="159" t="e">
        <f t="shared" si="2"/>
        <v>#N/A</v>
      </c>
      <c r="K17" s="160" t="e">
        <f t="shared" ref="K17:K26" si="11">IF(J17="Qui",C17-3,IF(J17="Seg",C17,IF(J17="Ter",C17-1,IF(J17="Qua",C17-2,IF(J17="Sex",C17-4)))))</f>
        <v>#N/A</v>
      </c>
      <c r="L17" s="161" t="e">
        <f t="shared" ref="L17:L23" si="12">IF(ISBLANK(K17)=FALSE(),VLOOKUP(WEEKDAY(K17),$B$124:$D$130,2),"")</f>
        <v>#N/A</v>
      </c>
      <c r="M17" s="162" t="e">
        <f t="shared" ref="M17:M26" si="13">IF(J17="Qui",C17+1,IF(J17="Seg",C17+4,IF(J17="Ter",C17+3,IF(J17="Qua",C17+2,IF(J17="Sex",C17)))))</f>
        <v>#N/A</v>
      </c>
      <c r="N17" s="163" t="e">
        <f t="shared" ref="N17:N23" si="14">IF(ISBLANK(M17)=FALSE(),VLOOKUP(WEEKDAY(M17),$B$124:$D$130,2),"")</f>
        <v>#N/A</v>
      </c>
      <c r="O17" s="164" t="e">
        <f t="shared" ref="O17:O23" si="15">IF(MONTH(K17)&lt;&gt;MONTH(M17),CONCATENATE(TEXT(DAY(K17),"##")," ",VLOOKUP(MONTH(K17),$B$132:$C$143,2)," a ",TEXT(DAY(M17),"##")," ",VLOOKUP(MONTH(M17),$B$132:$C$143,2)," ",MID(YEAR(K17),3,2)),CONCATENATE(TEXT(DAY(K17),"##")," a ",TEXT(DAY(M17),"##")," ",VLOOKUP(MONTH(M17),$B$132:$C$143,2)," ",MID(YEAR(K17),3,2)))</f>
        <v>#N/A</v>
      </c>
      <c r="P17" s="13" t="e">
        <f>IF(O17&lt;&gt;B17,"ATENÇÃO!!!","OK")</f>
        <v>#N/A</v>
      </c>
      <c r="Q17" s="13"/>
    </row>
    <row r="18" spans="1:17" s="2" customFormat="1" ht="46.5" customHeight="1" thickTop="1" thickBot="1" x14ac:dyDescent="0.25">
      <c r="A18" s="131" t="s">
        <v>61</v>
      </c>
      <c r="B18" s="155" t="e">
        <f t="shared" si="9"/>
        <v>#N/A</v>
      </c>
      <c r="C18" s="155">
        <v>42369</v>
      </c>
      <c r="D18" s="156"/>
      <c r="E18" s="165">
        <v>42369</v>
      </c>
      <c r="F18" s="158" t="e">
        <f t="shared" si="10"/>
        <v>#N/A</v>
      </c>
      <c r="G18" s="166">
        <f>+'[1]Prod Ani'!$G$11/1000</f>
        <v>3432.8569499999999</v>
      </c>
      <c r="H18" s="166">
        <v>2506</v>
      </c>
      <c r="I18" s="158"/>
      <c r="J18" s="159" t="e">
        <f t="shared" si="2"/>
        <v>#N/A</v>
      </c>
      <c r="K18" s="160" t="e">
        <f t="shared" si="11"/>
        <v>#N/A</v>
      </c>
      <c r="L18" s="161" t="e">
        <f t="shared" si="12"/>
        <v>#N/A</v>
      </c>
      <c r="M18" s="162" t="e">
        <f t="shared" si="13"/>
        <v>#N/A</v>
      </c>
      <c r="N18" s="163" t="e">
        <f t="shared" si="14"/>
        <v>#N/A</v>
      </c>
      <c r="O18" s="164" t="e">
        <f t="shared" si="15"/>
        <v>#N/A</v>
      </c>
      <c r="P18" s="13" t="e">
        <f t="shared" ref="P18:P23" si="16">IF(O18&lt;&gt;B18,"VERIFICAR!","OK")</f>
        <v>#N/A</v>
      </c>
      <c r="Q18" s="13"/>
    </row>
    <row r="19" spans="1:17" s="2" customFormat="1" ht="46.5" customHeight="1" thickTop="1" thickBot="1" x14ac:dyDescent="0.25">
      <c r="A19" s="131" t="s">
        <v>62</v>
      </c>
      <c r="B19" s="155" t="e">
        <f t="shared" si="9"/>
        <v>#N/A</v>
      </c>
      <c r="C19" s="155">
        <v>42369</v>
      </c>
      <c r="D19" s="156"/>
      <c r="E19" s="165">
        <v>42369</v>
      </c>
      <c r="F19" s="158" t="e">
        <f t="shared" si="10"/>
        <v>#N/A</v>
      </c>
      <c r="G19" s="166">
        <f>+'[1]Prod Ani'!$G$10/1000</f>
        <v>5917.1298699999998</v>
      </c>
      <c r="H19" s="166">
        <v>2603</v>
      </c>
      <c r="I19" s="158"/>
      <c r="J19" s="159" t="e">
        <f t="shared" si="2"/>
        <v>#N/A</v>
      </c>
      <c r="K19" s="160" t="e">
        <f t="shared" si="11"/>
        <v>#N/A</v>
      </c>
      <c r="L19" s="161" t="e">
        <f t="shared" si="12"/>
        <v>#N/A</v>
      </c>
      <c r="M19" s="162" t="e">
        <f t="shared" si="13"/>
        <v>#N/A</v>
      </c>
      <c r="N19" s="163" t="e">
        <f t="shared" si="14"/>
        <v>#N/A</v>
      </c>
      <c r="O19" s="164" t="e">
        <f t="shared" si="15"/>
        <v>#N/A</v>
      </c>
      <c r="P19" s="13" t="e">
        <f t="shared" si="16"/>
        <v>#N/A</v>
      </c>
      <c r="Q19" s="13"/>
    </row>
    <row r="20" spans="1:17" s="2" customFormat="1" ht="46.5" customHeight="1" thickTop="1" thickBot="1" x14ac:dyDescent="0.25">
      <c r="A20" s="131" t="s">
        <v>84</v>
      </c>
      <c r="B20" s="155" t="e">
        <f t="shared" si="9"/>
        <v>#N/A</v>
      </c>
      <c r="C20" s="155">
        <v>42369</v>
      </c>
      <c r="D20" s="156"/>
      <c r="E20" s="165">
        <v>42369</v>
      </c>
      <c r="F20" s="158" t="e">
        <f t="shared" si="10"/>
        <v>#N/A</v>
      </c>
      <c r="G20" s="166">
        <f>+'[1]Prod Veg'!$G$9/1000</f>
        <v>1165.1719599999999</v>
      </c>
      <c r="H20" s="166">
        <v>219</v>
      </c>
      <c r="I20" s="158"/>
      <c r="J20" s="159" t="e">
        <f t="shared" si="2"/>
        <v>#N/A</v>
      </c>
      <c r="K20" s="160" t="e">
        <f t="shared" si="11"/>
        <v>#N/A</v>
      </c>
      <c r="L20" s="161" t="e">
        <f t="shared" si="12"/>
        <v>#N/A</v>
      </c>
      <c r="M20" s="162" t="e">
        <f t="shared" si="13"/>
        <v>#N/A</v>
      </c>
      <c r="N20" s="163" t="e">
        <f t="shared" si="14"/>
        <v>#N/A</v>
      </c>
      <c r="O20" s="164" t="e">
        <f t="shared" si="15"/>
        <v>#N/A</v>
      </c>
      <c r="P20" s="13" t="e">
        <f t="shared" si="16"/>
        <v>#N/A</v>
      </c>
      <c r="Q20" s="13"/>
    </row>
    <row r="21" spans="1:17" s="2" customFormat="1" ht="46.5" customHeight="1" thickTop="1" thickBot="1" x14ac:dyDescent="0.25">
      <c r="A21" s="131" t="s">
        <v>63</v>
      </c>
      <c r="B21" s="155" t="e">
        <f t="shared" si="9"/>
        <v>#N/A</v>
      </c>
      <c r="C21" s="155">
        <v>42369</v>
      </c>
      <c r="D21" s="156"/>
      <c r="E21" s="165">
        <v>42369</v>
      </c>
      <c r="F21" s="158" t="e">
        <f t="shared" si="10"/>
        <v>#N/A</v>
      </c>
      <c r="G21" s="166">
        <f>+'[1]Prod Ani'!$G$13/1000</f>
        <v>85.907160000000005</v>
      </c>
      <c r="H21" s="166">
        <v>100</v>
      </c>
      <c r="I21" s="158"/>
      <c r="J21" s="159" t="e">
        <f t="shared" si="2"/>
        <v>#N/A</v>
      </c>
      <c r="K21" s="160" t="e">
        <f t="shared" si="11"/>
        <v>#N/A</v>
      </c>
      <c r="L21" s="161" t="e">
        <f t="shared" si="12"/>
        <v>#N/A</v>
      </c>
      <c r="M21" s="162" t="e">
        <f t="shared" si="13"/>
        <v>#N/A</v>
      </c>
      <c r="N21" s="163" t="e">
        <f t="shared" si="14"/>
        <v>#N/A</v>
      </c>
      <c r="O21" s="164" t="e">
        <f t="shared" si="15"/>
        <v>#N/A</v>
      </c>
      <c r="P21" s="13" t="e">
        <f t="shared" si="16"/>
        <v>#N/A</v>
      </c>
      <c r="Q21" s="13"/>
    </row>
    <row r="22" spans="1:17" s="2" customFormat="1" ht="46.5" customHeight="1" thickTop="1" thickBot="1" x14ac:dyDescent="0.25">
      <c r="A22" s="131" t="s">
        <v>66</v>
      </c>
      <c r="B22" s="155" t="e">
        <f t="shared" si="9"/>
        <v>#N/A</v>
      </c>
      <c r="C22" s="155">
        <v>42369</v>
      </c>
      <c r="D22" s="156"/>
      <c r="E22" s="165">
        <v>42369</v>
      </c>
      <c r="F22" s="158" t="e">
        <f t="shared" si="10"/>
        <v>#N/A</v>
      </c>
      <c r="G22" s="166">
        <f>+'[1]Prod Veg'!$G$8/1000</f>
        <v>3867.8049999999998</v>
      </c>
      <c r="H22" s="166">
        <v>2962</v>
      </c>
      <c r="I22" s="158"/>
      <c r="J22" s="159" t="e">
        <f t="shared" si="2"/>
        <v>#N/A</v>
      </c>
      <c r="K22" s="160" t="e">
        <f t="shared" si="11"/>
        <v>#N/A</v>
      </c>
      <c r="L22" s="161" t="e">
        <f t="shared" si="12"/>
        <v>#N/A</v>
      </c>
      <c r="M22" s="162" t="e">
        <f t="shared" si="13"/>
        <v>#N/A</v>
      </c>
      <c r="N22" s="163" t="e">
        <f t="shared" si="14"/>
        <v>#N/A</v>
      </c>
      <c r="O22" s="164" t="e">
        <f t="shared" si="15"/>
        <v>#N/A</v>
      </c>
      <c r="P22" s="13" t="e">
        <f t="shared" si="16"/>
        <v>#N/A</v>
      </c>
      <c r="Q22" s="13"/>
    </row>
    <row r="23" spans="1:17" s="2" customFormat="1" ht="46.5" customHeight="1" thickTop="1" thickBot="1" x14ac:dyDescent="0.25">
      <c r="A23" s="131" t="s">
        <v>67</v>
      </c>
      <c r="B23" s="155" t="e">
        <f t="shared" si="9"/>
        <v>#N/A</v>
      </c>
      <c r="C23" s="157">
        <v>42369</v>
      </c>
      <c r="D23" s="156"/>
      <c r="E23" s="165">
        <v>42369</v>
      </c>
      <c r="F23" s="158" t="e">
        <f t="shared" si="10"/>
        <v>#N/A</v>
      </c>
      <c r="G23" s="166">
        <f>+[1]Transf!$E$7/1000</f>
        <v>181.96982999999997</v>
      </c>
      <c r="H23" s="166">
        <v>1</v>
      </c>
      <c r="I23" s="158"/>
      <c r="J23" s="159" t="e">
        <f t="shared" si="2"/>
        <v>#N/A</v>
      </c>
      <c r="K23" s="160" t="e">
        <f t="shared" si="11"/>
        <v>#N/A</v>
      </c>
      <c r="L23" s="161" t="e">
        <f t="shared" si="12"/>
        <v>#N/A</v>
      </c>
      <c r="M23" s="162" t="e">
        <f t="shared" si="13"/>
        <v>#N/A</v>
      </c>
      <c r="N23" s="163" t="e">
        <f t="shared" si="14"/>
        <v>#N/A</v>
      </c>
      <c r="O23" s="164" t="e">
        <f t="shared" si="15"/>
        <v>#N/A</v>
      </c>
      <c r="P23" s="13" t="e">
        <f t="shared" si="16"/>
        <v>#N/A</v>
      </c>
      <c r="Q23" s="13"/>
    </row>
    <row r="24" spans="1:17" s="2" customFormat="1" ht="46.5" customHeight="1" thickTop="1" thickBot="1" x14ac:dyDescent="0.25">
      <c r="A24" s="131" t="s">
        <v>87</v>
      </c>
      <c r="B24" s="167" t="str">
        <f t="shared" si="9"/>
        <v>-</v>
      </c>
      <c r="C24" s="157" t="s">
        <v>82</v>
      </c>
      <c r="D24" s="156"/>
      <c r="E24" s="165">
        <v>42369</v>
      </c>
      <c r="F24" s="158" t="e">
        <f>IF(ISBLANK(E24)=FALSE(),VLOOKUP(WEEKDAY(E24),$B$125:$C$131,2),"")</f>
        <v>#N/A</v>
      </c>
      <c r="G24" s="166">
        <f>+[1]MAA!$E$8/1000</f>
        <v>179.66714999999999</v>
      </c>
      <c r="H24" s="166">
        <v>119</v>
      </c>
      <c r="I24" s="158"/>
      <c r="J24" s="159" t="e">
        <f>IF(ISBLANK(C24)=FALSE(),VLOOKUP(WEEKDAY(C24),$B$125:$C$131,2),"")</f>
        <v>#VALUE!</v>
      </c>
      <c r="K24" s="160" t="e">
        <f t="shared" si="11"/>
        <v>#VALUE!</v>
      </c>
      <c r="L24" s="161" t="e">
        <f>IF(ISBLANK(K24)=FALSE(),VLOOKUP(WEEKDAY(K24),$B$125:$D$131,2),"")</f>
        <v>#VALUE!</v>
      </c>
      <c r="M24" s="162" t="e">
        <f t="shared" si="13"/>
        <v>#VALUE!</v>
      </c>
      <c r="N24" s="163" t="e">
        <f>IF(ISBLANK(M24)=FALSE(),VLOOKUP(WEEKDAY(M24),$B$125:$D$131,2),"")</f>
        <v>#VALUE!</v>
      </c>
      <c r="O24" s="164" t="e">
        <f>IF(MONTH(K24)&lt;&gt;MONTH(M24),CONCATENATE(TEXT(DAY(K24),"##")," ",VLOOKUP(MONTH(K24),$B$133:$C$144,2)," a ",TEXT(DAY(M24),"##")," ",VLOOKUP(MONTH(M24),$B$133:$C$144,2)," ",MID(YEAR(K24),3,2)),CONCATENATE(TEXT(DAY(K24),"##")," a ",TEXT(DAY(M24),"##")," ",VLOOKUP(MONTH(M24),$B$133:$C$144,2)," ",MID(YEAR(K24),3,2)))</f>
        <v>#VALUE!</v>
      </c>
      <c r="P24" s="13" t="e">
        <f>IF(O24&lt;&gt;B24,"ATENÇÃO!!!","OK")</f>
        <v>#VALUE!</v>
      </c>
      <c r="Q24" s="13"/>
    </row>
    <row r="25" spans="1:17" s="2" customFormat="1" ht="46.5" customHeight="1" thickTop="1" thickBot="1" x14ac:dyDescent="0.25">
      <c r="A25" s="131" t="s">
        <v>88</v>
      </c>
      <c r="B25" s="155" t="str">
        <f t="shared" si="9"/>
        <v>-</v>
      </c>
      <c r="C25" s="157" t="s">
        <v>82</v>
      </c>
      <c r="D25" s="156"/>
      <c r="E25" s="165">
        <v>42369</v>
      </c>
      <c r="F25" s="158" t="e">
        <f>IF(ISBLANK(E25)=FALSE(),VLOOKUP(WEEKDAY(E25),$B$124:$C$130,2),"")</f>
        <v>#N/A</v>
      </c>
      <c r="G25" s="166">
        <f>+[1]MZD!$E$12/1000</f>
        <v>46.219340000000003</v>
      </c>
      <c r="H25" s="166">
        <v>15</v>
      </c>
      <c r="I25" s="158"/>
      <c r="J25" s="159" t="e">
        <f>IF(ISBLANK(C25)=FALSE(),VLOOKUP(WEEKDAY(C25),$B$124:$C$130,2),"")</f>
        <v>#VALUE!</v>
      </c>
      <c r="K25" s="160" t="e">
        <f t="shared" si="11"/>
        <v>#VALUE!</v>
      </c>
      <c r="L25" s="161" t="e">
        <f>IF(ISBLANK(K25)=FALSE(),VLOOKUP(WEEKDAY(K25),$B$124:$D$130,2),"")</f>
        <v>#VALUE!</v>
      </c>
      <c r="M25" s="162" t="e">
        <f t="shared" si="13"/>
        <v>#VALUE!</v>
      </c>
      <c r="N25" s="163" t="e">
        <f>IF(ISBLANK(M25)=FALSE(),VLOOKUP(WEEKDAY(M25),$B$124:$D$130,2),"")</f>
        <v>#VALUE!</v>
      </c>
      <c r="O25" s="164" t="e">
        <f>IF(MONTH(K25)&lt;&gt;MONTH(M25),CONCATENATE(TEXT(DAY(K25),"##")," ",VLOOKUP(MONTH(K25),$B$132:$C$143,2)," a ",TEXT(DAY(M25),"##")," ",VLOOKUP(MONTH(M25),$B$132:$C$143,2)," ",MID(YEAR(K25),3,2)),CONCATENATE(TEXT(DAY(K25),"##")," a ",TEXT(DAY(M25),"##")," ",VLOOKUP(MONTH(M25),$B$132:$C$143,2)," ",MID(YEAR(K25),3,2)))</f>
        <v>#VALUE!</v>
      </c>
      <c r="P25" s="13" t="e">
        <f>IF(O25&lt;&gt;B25,"VERIFICAR!","OK")</f>
        <v>#VALUE!</v>
      </c>
      <c r="Q25" s="13"/>
    </row>
    <row r="26" spans="1:17" s="2" customFormat="1" ht="46.5" customHeight="1" thickTop="1" x14ac:dyDescent="0.2">
      <c r="A26" s="131" t="s">
        <v>83</v>
      </c>
      <c r="B26" s="155" t="str">
        <f t="shared" si="9"/>
        <v>-</v>
      </c>
      <c r="C26" s="157" t="s">
        <v>82</v>
      </c>
      <c r="D26" s="156"/>
      <c r="E26" s="165">
        <v>42369</v>
      </c>
      <c r="F26" s="158" t="e">
        <f>IF(ISBLANK(E26)=FALSE(),VLOOKUP(WEEKDAY(E26),$B$124:$C$130,2),"")</f>
        <v>#N/A</v>
      </c>
      <c r="G26" s="166">
        <f>+'[1]MAA PDRu'!$E$7/1000</f>
        <v>11.72424</v>
      </c>
      <c r="H26" s="166">
        <v>3</v>
      </c>
      <c r="I26" s="158"/>
      <c r="J26" s="159" t="e">
        <f>IF(ISBLANK(C26)=FALSE(),VLOOKUP(WEEKDAY(C26),$B$124:$C$130,2),"")</f>
        <v>#VALUE!</v>
      </c>
      <c r="K26" s="160" t="e">
        <f t="shared" si="11"/>
        <v>#VALUE!</v>
      </c>
      <c r="L26" s="161" t="e">
        <f>IF(ISBLANK(K26)=FALSE(),VLOOKUP(WEEKDAY(K26),$B$124:$D$130,2),"")</f>
        <v>#VALUE!</v>
      </c>
      <c r="M26" s="162" t="e">
        <f t="shared" si="13"/>
        <v>#VALUE!</v>
      </c>
      <c r="N26" s="163" t="e">
        <f>IF(ISBLANK(M26)=FALSE(),VLOOKUP(WEEKDAY(M26),$B$124:$D$130,2),"")</f>
        <v>#VALUE!</v>
      </c>
      <c r="O26" s="164" t="e">
        <f>IF(MONTH(K26)&lt;&gt;MONTH(M26),CONCATENATE(TEXT(DAY(K26),"##")," ",VLOOKUP(MONTH(K26),$B$132:$C$143,2)," a ",TEXT(DAY(M26),"##")," ",VLOOKUP(MONTH(M26),$B$132:$C$143,2)," ",MID(YEAR(K26),3,2)),CONCATENATE(TEXT(DAY(K26),"##")," a ",TEXT(DAY(M26),"##")," ",VLOOKUP(MONTH(M26),$B$132:$C$143,2)," ",MID(YEAR(K26),3,2)))</f>
        <v>#VALUE!</v>
      </c>
      <c r="P26" s="13" t="e">
        <f>IF(O26&lt;&gt;B26,"VERIFICAR!","OK")</f>
        <v>#VALUE!</v>
      </c>
      <c r="Q26" s="13"/>
    </row>
    <row r="27" spans="1:17" s="58" customFormat="1" ht="6" customHeight="1" thickBot="1" x14ac:dyDescent="0.25">
      <c r="A27" s="132"/>
      <c r="B27" s="134"/>
      <c r="C27" s="93"/>
      <c r="D27" s="56"/>
      <c r="E27" s="124"/>
      <c r="F27" s="124"/>
      <c r="G27" s="56"/>
      <c r="H27" s="56"/>
      <c r="I27" s="56"/>
      <c r="J27" s="56" t="str">
        <f>IF(ISBLANK(C27)=FALSE(),VLOOKUP(WEEKDAY(C27),$B$124:$C$130,2),"")</f>
        <v/>
      </c>
      <c r="K27" s="56"/>
      <c r="L27" s="56"/>
      <c r="M27" s="56"/>
      <c r="N27" s="56"/>
      <c r="O27" s="56"/>
    </row>
    <row r="28" spans="1:17" s="28" customFormat="1" ht="35.25" customHeight="1" thickTop="1" x14ac:dyDescent="0.2">
      <c r="A28" s="59" t="s">
        <v>56</v>
      </c>
      <c r="B28" s="89"/>
      <c r="C28" s="59"/>
      <c r="D28" s="59"/>
      <c r="E28" s="59"/>
      <c r="F28" s="59"/>
      <c r="G28" s="135">
        <f>SUM(G9:G26)</f>
        <v>69686.260359999986</v>
      </c>
      <c r="H28" s="123"/>
      <c r="I28" s="137"/>
      <c r="J28" s="25"/>
      <c r="K28" s="113"/>
      <c r="L28" s="113"/>
      <c r="M28" s="113"/>
      <c r="N28" s="113"/>
      <c r="O28" s="103"/>
      <c r="P28" s="13"/>
    </row>
    <row r="29" spans="1:17" s="58" customFormat="1" ht="6" customHeight="1" x14ac:dyDescent="0.2">
      <c r="A29" s="132"/>
      <c r="B29" s="93"/>
      <c r="C29" s="93"/>
      <c r="D29" s="56"/>
      <c r="E29" s="150"/>
      <c r="F29" s="150"/>
      <c r="G29" s="151"/>
      <c r="H29" s="56"/>
      <c r="I29" s="56"/>
      <c r="J29" s="56" t="str">
        <f>IF(ISBLANK(C29)=FALSE(),VLOOKUP(WEEKDAY(C29),$B$124:$C$130,2),"")</f>
        <v/>
      </c>
      <c r="K29" s="56"/>
      <c r="L29" s="56"/>
      <c r="M29" s="56"/>
      <c r="N29" s="56"/>
      <c r="O29" s="56"/>
    </row>
    <row r="30" spans="1:17" s="27" customFormat="1" ht="34.5" customHeight="1" thickBot="1" x14ac:dyDescent="0.25">
      <c r="A30" s="45" t="s">
        <v>58</v>
      </c>
      <c r="B30" s="94"/>
      <c r="C30" s="94"/>
      <c r="D30" s="45"/>
      <c r="E30" s="45"/>
      <c r="F30" s="45"/>
      <c r="G30" s="45"/>
      <c r="H30" s="45"/>
      <c r="I30" s="71"/>
      <c r="J30" s="71" t="str">
        <f>IF(ISBLANK(C30)=FALSE(),VLOOKUP(WEEKDAY(C30),$B$124:$C$130,2),"")</f>
        <v/>
      </c>
      <c r="K30" s="71"/>
      <c r="L30" s="71"/>
      <c r="M30" s="71"/>
      <c r="N30" s="71"/>
      <c r="O30" s="71"/>
      <c r="P30" s="48"/>
      <c r="Q30" s="49"/>
    </row>
    <row r="31" spans="1:17" customFormat="1" ht="37.5" customHeight="1" thickTop="1" thickBot="1" x14ac:dyDescent="0.25">
      <c r="A31" s="130" t="s">
        <v>21</v>
      </c>
      <c r="B31" s="133"/>
      <c r="C31" s="51"/>
      <c r="D31" s="51"/>
      <c r="E31" s="51"/>
      <c r="F31" s="51"/>
      <c r="G31" s="51"/>
      <c r="H31" s="51"/>
      <c r="I31" s="51"/>
      <c r="J31" s="51" t="str">
        <f>IF(ISBLANK(C31)=FALSE(),VLOOKUP(WEEKDAY(C31),$B$124:$C$130,2),"")</f>
        <v/>
      </c>
      <c r="K31" s="51"/>
      <c r="L31" s="51"/>
      <c r="M31" s="51"/>
      <c r="N31" s="51"/>
      <c r="O31" s="51"/>
    </row>
    <row r="32" spans="1:17" s="2" customFormat="1" ht="46.5" customHeight="1" thickTop="1" thickBot="1" x14ac:dyDescent="0.25">
      <c r="A32" s="131" t="s">
        <v>92</v>
      </c>
      <c r="B32" s="155"/>
      <c r="C32" s="157">
        <v>42338</v>
      </c>
      <c r="D32" s="156"/>
      <c r="E32" s="165">
        <v>42398</v>
      </c>
      <c r="F32" s="158"/>
      <c r="G32" s="166">
        <f>+[1]MAA!$E$10/1000</f>
        <v>283.25569999999999</v>
      </c>
      <c r="H32" s="166">
        <v>33</v>
      </c>
      <c r="I32" s="158"/>
      <c r="J32" s="159"/>
      <c r="K32" s="160"/>
      <c r="L32" s="161"/>
      <c r="M32" s="162"/>
      <c r="N32" s="163"/>
      <c r="O32" s="164"/>
      <c r="P32" s="13"/>
      <c r="Q32" s="13"/>
    </row>
    <row r="33" spans="1:17" s="2" customFormat="1" ht="46.5" customHeight="1" thickTop="1" thickBot="1" x14ac:dyDescent="0.25">
      <c r="A33" s="131" t="s">
        <v>87</v>
      </c>
      <c r="B33" s="167" t="str">
        <f>IF(C33="-","-",O33)</f>
        <v>-</v>
      </c>
      <c r="C33" s="157" t="s">
        <v>82</v>
      </c>
      <c r="D33" s="156"/>
      <c r="E33" s="165">
        <v>42398</v>
      </c>
      <c r="F33" s="158" t="e">
        <f>IF(ISBLANK(E33)=FALSE(),VLOOKUP(WEEKDAY(E33),$B$125:$C$131,2),"")</f>
        <v>#N/A</v>
      </c>
      <c r="G33" s="166">
        <f>+[1]MAA!$E$9/1000</f>
        <v>41.682140000000004</v>
      </c>
      <c r="H33" s="166">
        <v>22</v>
      </c>
      <c r="I33" s="158"/>
      <c r="J33" s="159" t="e">
        <f>IF(ISBLANK(C33)=FALSE(),VLOOKUP(WEEKDAY(C33),$B$125:$C$131,2),"")</f>
        <v>#VALUE!</v>
      </c>
      <c r="K33" s="160" t="e">
        <f>IF(J33="Qui",C33-3,IF(J33="Seg",C33,IF(J33="Ter",C33-1,IF(J33="Qua",C33-2,IF(J33="Sex",C33-4)))))</f>
        <v>#VALUE!</v>
      </c>
      <c r="L33" s="161" t="e">
        <f>IF(ISBLANK(K33)=FALSE(),VLOOKUP(WEEKDAY(K33),$B$125:$D$131,2),"")</f>
        <v>#VALUE!</v>
      </c>
      <c r="M33" s="162" t="e">
        <f>IF(J33="Qui",C33+1,IF(J33="Seg",C33+4,IF(J33="Ter",C33+3,IF(J33="Qua",C33+2,IF(J33="Sex",C33)))))</f>
        <v>#VALUE!</v>
      </c>
      <c r="N33" s="163" t="e">
        <f>IF(ISBLANK(M33)=FALSE(),VLOOKUP(WEEKDAY(M33),$B$125:$D$131,2),"")</f>
        <v>#VALUE!</v>
      </c>
      <c r="O33" s="164" t="e">
        <f>IF(MONTH(K33)&lt;&gt;MONTH(M33),CONCATENATE(TEXT(DAY(K33),"##")," ",VLOOKUP(MONTH(K33),$B$133:$C$144,2)," a ",TEXT(DAY(M33),"##")," ",VLOOKUP(MONTH(M33),$B$133:$C$144,2)," ",MID(YEAR(K33),3,2)),CONCATENATE(TEXT(DAY(K33),"##")," a ",TEXT(DAY(M33),"##")," ",VLOOKUP(MONTH(M33),$B$133:$C$144,2)," ",MID(YEAR(K33),3,2)))</f>
        <v>#VALUE!</v>
      </c>
      <c r="P33" s="13" t="e">
        <f>IF(O33&lt;&gt;B33,"ATENÇÃO!!!","OK")</f>
        <v>#VALUE!</v>
      </c>
      <c r="Q33" s="13"/>
    </row>
    <row r="34" spans="1:17" s="2" customFormat="1" ht="46.5" customHeight="1" thickTop="1" thickBot="1" x14ac:dyDescent="0.25">
      <c r="A34" s="131" t="s">
        <v>88</v>
      </c>
      <c r="B34" s="155"/>
      <c r="C34" s="157" t="s">
        <v>82</v>
      </c>
      <c r="D34" s="156"/>
      <c r="E34" s="165">
        <v>42398</v>
      </c>
      <c r="F34" s="158"/>
      <c r="G34" s="166">
        <f>+[1]MZD!$E$13/1000</f>
        <v>29.001099999999997</v>
      </c>
      <c r="H34" s="166">
        <v>13</v>
      </c>
      <c r="I34" s="158"/>
      <c r="J34" s="159"/>
      <c r="K34" s="160"/>
      <c r="L34" s="161"/>
      <c r="M34" s="162"/>
      <c r="N34" s="163"/>
      <c r="O34" s="164"/>
      <c r="P34" s="13"/>
      <c r="Q34" s="13"/>
    </row>
    <row r="35" spans="1:17" s="2" customFormat="1" ht="46.5" customHeight="1" thickTop="1" thickBot="1" x14ac:dyDescent="0.25">
      <c r="A35" s="131" t="s">
        <v>60</v>
      </c>
      <c r="B35" s="155"/>
      <c r="C35" s="157" t="s">
        <v>82</v>
      </c>
      <c r="D35" s="156"/>
      <c r="E35" s="165">
        <v>42398</v>
      </c>
      <c r="F35" s="158"/>
      <c r="G35" s="166">
        <f>+'[1]Prod Ani'!$G$16/1000</f>
        <v>73.643339999999995</v>
      </c>
      <c r="H35" s="166">
        <v>36</v>
      </c>
      <c r="I35" s="158"/>
      <c r="J35" s="159"/>
      <c r="K35" s="160"/>
      <c r="L35" s="161"/>
      <c r="M35" s="162"/>
      <c r="N35" s="163"/>
      <c r="O35" s="164"/>
      <c r="P35" s="13"/>
      <c r="Q35" s="13"/>
    </row>
    <row r="36" spans="1:17" s="2" customFormat="1" ht="46.5" customHeight="1" thickTop="1" thickBot="1" x14ac:dyDescent="0.25">
      <c r="A36" s="131" t="s">
        <v>61</v>
      </c>
      <c r="B36" s="155"/>
      <c r="C36" s="157" t="s">
        <v>82</v>
      </c>
      <c r="D36" s="156"/>
      <c r="E36" s="165">
        <v>42398</v>
      </c>
      <c r="F36" s="158"/>
      <c r="G36" s="166">
        <f>+'[1]Prod Ani'!$G$15/1000</f>
        <v>50.141129999999997</v>
      </c>
      <c r="H36" s="166">
        <v>28</v>
      </c>
      <c r="I36" s="158"/>
      <c r="J36" s="159"/>
      <c r="K36" s="160"/>
      <c r="L36" s="161"/>
      <c r="M36" s="162"/>
      <c r="N36" s="163"/>
      <c r="O36" s="164"/>
      <c r="P36" s="13"/>
      <c r="Q36" s="13"/>
    </row>
    <row r="37" spans="1:17" s="2" customFormat="1" ht="46.5" customHeight="1" thickTop="1" x14ac:dyDescent="0.2">
      <c r="A37" s="131" t="s">
        <v>62</v>
      </c>
      <c r="B37" s="155"/>
      <c r="C37" s="157" t="s">
        <v>82</v>
      </c>
      <c r="D37" s="156"/>
      <c r="E37" s="165">
        <v>42398</v>
      </c>
      <c r="F37" s="158"/>
      <c r="G37" s="166">
        <f>+'[1]Prod Ani'!$G$14/1000</f>
        <v>84.44601999999999</v>
      </c>
      <c r="H37" s="166">
        <v>27</v>
      </c>
      <c r="I37" s="158"/>
      <c r="J37" s="159"/>
      <c r="K37" s="160"/>
      <c r="L37" s="161"/>
      <c r="M37" s="162"/>
      <c r="N37" s="163"/>
      <c r="O37" s="164"/>
      <c r="P37" s="13"/>
      <c r="Q37" s="13"/>
    </row>
    <row r="38" spans="1:17" s="58" customFormat="1" ht="6" customHeight="1" thickBot="1" x14ac:dyDescent="0.25">
      <c r="A38" s="132"/>
      <c r="B38" s="134"/>
      <c r="C38" s="93"/>
      <c r="D38" s="56"/>
      <c r="E38" s="124"/>
      <c r="F38" s="124"/>
      <c r="G38" s="56"/>
      <c r="H38" s="56"/>
      <c r="I38" s="56"/>
      <c r="J38" s="56" t="str">
        <f>IF(ISBLANK(C38)=FALSE(),VLOOKUP(WEEKDAY(C38),$B$124:$C$130,2),"")</f>
        <v/>
      </c>
      <c r="K38" s="110"/>
      <c r="L38" s="111"/>
      <c r="M38" s="111"/>
      <c r="N38" s="112"/>
      <c r="O38" s="104"/>
    </row>
    <row r="39" spans="1:17" customFormat="1" ht="35.25" customHeight="1" thickTop="1" thickBot="1" x14ac:dyDescent="0.25">
      <c r="A39" s="130" t="s">
        <v>43</v>
      </c>
      <c r="B39" s="133"/>
      <c r="C39" s="51"/>
      <c r="D39" s="51"/>
      <c r="E39" s="51"/>
      <c r="F39" s="51"/>
      <c r="G39" s="51"/>
      <c r="H39" s="51"/>
      <c r="I39" s="51"/>
      <c r="J39" s="51" t="str">
        <f>IF(ISBLANK(C39)=FALSE(),VLOOKUP(WEEKDAY(C39),$B$124:$C$130,2),"")</f>
        <v/>
      </c>
      <c r="K39" s="51"/>
      <c r="L39" s="51"/>
      <c r="M39" s="51"/>
      <c r="N39" s="51"/>
      <c r="O39" s="51"/>
    </row>
    <row r="40" spans="1:17" s="2" customFormat="1" ht="46.5" customHeight="1" thickTop="1" thickBot="1" x14ac:dyDescent="0.25">
      <c r="A40" s="131" t="s">
        <v>90</v>
      </c>
      <c r="B40" s="167" t="e">
        <f>IF(C40="-","-",O40)</f>
        <v>#N/A</v>
      </c>
      <c r="C40" s="155">
        <v>42307</v>
      </c>
      <c r="D40" s="169"/>
      <c r="E40" s="165">
        <v>42429</v>
      </c>
      <c r="F40" s="168" t="e">
        <f>IF(ISBLANK(E40)=FALSE(),VLOOKUP(WEEKDAY(E40),$B$124:$C$130,2),"")</f>
        <v>#N/A</v>
      </c>
      <c r="G40" s="166">
        <f>+[1]MAA!$E$12/1000</f>
        <v>78.528580000000005</v>
      </c>
      <c r="H40" s="166">
        <v>41</v>
      </c>
      <c r="I40" s="158"/>
      <c r="J40" s="159" t="e">
        <f>IF(ISBLANK(C40)=FALSE(),VLOOKUP(WEEKDAY(C40),$B$124:$C$130,2),"")</f>
        <v>#N/A</v>
      </c>
      <c r="K40" s="160" t="e">
        <f>IF(J40="Qui",C40-3,IF(J40="Seg",C40,IF(J40="Ter",C40-1,IF(J40="Qua",C40-2,IF(J40="Sex",C40-4)))))</f>
        <v>#N/A</v>
      </c>
      <c r="L40" s="161" t="e">
        <f>IF(ISBLANK(K40)=FALSE(),VLOOKUP(WEEKDAY(K40),$B$124:$D$130,2),"")</f>
        <v>#N/A</v>
      </c>
      <c r="M40" s="162" t="e">
        <f>IF(J40="Qui",C40+1,IF(J40="Seg",C40+4,IF(J40="Ter",C40+3,IF(J40="Qua",C40+2,IF(J40="Sex",C40)))))</f>
        <v>#N/A</v>
      </c>
      <c r="N40" s="163" t="e">
        <f>IF(ISBLANK(M40)=FALSE(),VLOOKUP(WEEKDAY(M40),$B$124:$D$130,2),"")</f>
        <v>#N/A</v>
      </c>
      <c r="O40" s="164" t="e">
        <f>IF(MONTH(K40)&lt;&gt;MONTH(M40),CONCATENATE(TEXT(DAY(K40),"##")," ",VLOOKUP(MONTH(K40),$B$132:$C$143,2)," a ",TEXT(DAY(M40),"##")," ",VLOOKUP(MONTH(M40),$B$132:$C$143,2)," ",MID(YEAR(K40),3,2)),CONCATENATE(TEXT(DAY(K40),"##")," a ",TEXT(DAY(M40),"##")," ",VLOOKUP(MONTH(M40),$B$132:$C$143,2)," ",MID(YEAR(K40),3,2)))</f>
        <v>#N/A</v>
      </c>
      <c r="P40" s="13" t="e">
        <f>IF(O40&lt;&gt;B40,"ATENÇÃO!!!","OK")</f>
        <v>#N/A</v>
      </c>
      <c r="Q40" s="13"/>
    </row>
    <row r="41" spans="1:17" s="2" customFormat="1" ht="46.5" customHeight="1" thickTop="1" thickBot="1" x14ac:dyDescent="0.25">
      <c r="A41" s="131" t="s">
        <v>91</v>
      </c>
      <c r="B41" s="155" t="e">
        <f>IF(C41="-","-",O41)</f>
        <v>#N/A</v>
      </c>
      <c r="C41" s="155">
        <v>42429</v>
      </c>
      <c r="D41" s="155"/>
      <c r="E41" s="165">
        <v>42429</v>
      </c>
      <c r="F41" s="158" t="e">
        <f>IF(ISBLANK(E41)=FALSE(),VLOOKUP(WEEKDAY(E41),$B$124:$C$130,2),"")</f>
        <v>#N/A</v>
      </c>
      <c r="G41" s="166">
        <f>+[1]MAA!$E$14/1000</f>
        <v>32.8508</v>
      </c>
      <c r="H41" s="166">
        <v>3</v>
      </c>
      <c r="I41" s="158"/>
      <c r="J41" s="159" t="e">
        <f>IF(ISBLANK(C41)=FALSE(),VLOOKUP(WEEKDAY(C41),$B$124:$C$130,2),"")</f>
        <v>#N/A</v>
      </c>
      <c r="K41" s="160" t="e">
        <f>IF(J41="Qui",C41-3,IF(J41="Seg",C41,IF(J41="Ter",C41-1,IF(J41="Qua",C41-2,IF(J41="Sex",C41-4)))))</f>
        <v>#N/A</v>
      </c>
      <c r="L41" s="161" t="e">
        <f>IF(ISBLANK(K41)=FALSE(),VLOOKUP(WEEKDAY(K41),$B$124:$D$130,2),"")</f>
        <v>#N/A</v>
      </c>
      <c r="M41" s="162" t="e">
        <f>IF(J41="Qui",C41+1,IF(J41="Seg",C41+4,IF(J41="Ter",C41+3,IF(J41="Qua",C41+2,IF(J41="Sex",C41)))))</f>
        <v>#N/A</v>
      </c>
      <c r="N41" s="163" t="e">
        <f>IF(ISBLANK(M41)=FALSE(),VLOOKUP(WEEKDAY(M41),$B$124:$D$130,2),"")</f>
        <v>#N/A</v>
      </c>
      <c r="O41" s="164" t="e">
        <f>IF(MONTH(K41)&lt;&gt;MONTH(M41),CONCATENATE(TEXT(DAY(K41),"##")," ",VLOOKUP(MONTH(K41),$B$132:$C$143,2)," a ",TEXT(DAY(M41),"##")," ",VLOOKUP(MONTH(M41),$B$132:$C$143,2)," ",MID(YEAR(K41),3,2)),CONCATENATE(TEXT(DAY(K41),"##")," a ",TEXT(DAY(M41),"##")," ",VLOOKUP(MONTH(M41),$B$132:$C$143,2)," ",MID(YEAR(K41),3,2)))</f>
        <v>#N/A</v>
      </c>
      <c r="P41" s="13" t="e">
        <f>IF(O41&lt;&gt;B41,"ATENÇÃO!!!","OK")</f>
        <v>#N/A</v>
      </c>
      <c r="Q41" s="13"/>
    </row>
    <row r="42" spans="1:17" s="2" customFormat="1" ht="46.5" customHeight="1" thickTop="1" thickBot="1" x14ac:dyDescent="0.25">
      <c r="A42" s="131" t="s">
        <v>87</v>
      </c>
      <c r="B42" s="155"/>
      <c r="C42" s="157" t="s">
        <v>82</v>
      </c>
      <c r="D42" s="156"/>
      <c r="E42" s="165">
        <v>42429</v>
      </c>
      <c r="F42" s="158"/>
      <c r="G42" s="166">
        <f>+[1]MAA!$E$13/1000</f>
        <v>17.17952</v>
      </c>
      <c r="H42" s="166">
        <v>9</v>
      </c>
      <c r="I42" s="158"/>
      <c r="J42" s="159"/>
      <c r="K42" s="160"/>
      <c r="L42" s="161"/>
      <c r="M42" s="162"/>
      <c r="N42" s="163"/>
      <c r="O42" s="164"/>
      <c r="P42" s="13"/>
      <c r="Q42" s="13"/>
    </row>
    <row r="43" spans="1:17" s="2" customFormat="1" ht="46.5" customHeight="1" thickTop="1" thickBot="1" x14ac:dyDescent="0.25">
      <c r="A43" s="131" t="s">
        <v>88</v>
      </c>
      <c r="B43" s="155"/>
      <c r="C43" s="157" t="s">
        <v>82</v>
      </c>
      <c r="D43" s="156"/>
      <c r="E43" s="165">
        <v>42429</v>
      </c>
      <c r="F43" s="158"/>
      <c r="G43" s="166">
        <f>+[1]MZD!$E$14/1000</f>
        <v>4.1250499999999999</v>
      </c>
      <c r="H43" s="166">
        <v>1</v>
      </c>
      <c r="I43" s="158"/>
      <c r="J43" s="159"/>
      <c r="K43" s="160"/>
      <c r="L43" s="161"/>
      <c r="M43" s="162"/>
      <c r="N43" s="163"/>
      <c r="O43" s="164"/>
      <c r="P43" s="13"/>
      <c r="Q43" s="13"/>
    </row>
    <row r="44" spans="1:17" s="2" customFormat="1" ht="46.5" customHeight="1" thickTop="1" thickBot="1" x14ac:dyDescent="0.25">
      <c r="A44" s="131" t="s">
        <v>68</v>
      </c>
      <c r="B44" s="155" t="e">
        <f>IF(C44="-","-",O44)</f>
        <v>#N/A</v>
      </c>
      <c r="C44" s="155">
        <v>42429</v>
      </c>
      <c r="D44" s="155"/>
      <c r="E44" s="165">
        <v>42429</v>
      </c>
      <c r="F44" s="158" t="e">
        <f>IF(ISBLANK(E44)=FALSE(),VLOOKUP(WEEKDAY(E44),$B$124:$C$130,2),"")</f>
        <v>#N/A</v>
      </c>
      <c r="G44" s="166">
        <f>+'[1]Prod Veg'!$G$10/1000</f>
        <v>185.26786999999999</v>
      </c>
      <c r="H44" s="166">
        <v>67</v>
      </c>
      <c r="I44" s="158"/>
      <c r="J44" s="159" t="e">
        <f>IF(ISBLANK(C44)=FALSE(),VLOOKUP(WEEKDAY(C44),$B$124:$C$130,2),"")</f>
        <v>#N/A</v>
      </c>
      <c r="K44" s="160" t="e">
        <f>IF(J44="Qui",C44-3,IF(J44="Seg",C44,IF(J44="Ter",C44-1,IF(J44="Qua",C44-2,IF(J44="Sex",C44-4)))))</f>
        <v>#N/A</v>
      </c>
      <c r="L44" s="161" t="e">
        <f>IF(ISBLANK(K44)=FALSE(),VLOOKUP(WEEKDAY(K44),$B$124:$D$130,2),"")</f>
        <v>#N/A</v>
      </c>
      <c r="M44" s="162" t="e">
        <f>IF(J44="Qui",C44+1,IF(J44="Seg",C44+4,IF(J44="Ter",C44+3,IF(J44="Qua",C44+2,IF(J44="Sex",C44)))))</f>
        <v>#N/A</v>
      </c>
      <c r="N44" s="163" t="e">
        <f>IF(ISBLANK(M44)=FALSE(),VLOOKUP(WEEKDAY(M44),$B$124:$D$130,2),"")</f>
        <v>#N/A</v>
      </c>
      <c r="O44" s="164" t="e">
        <f>IF(MONTH(K44)&lt;&gt;MONTH(M44),CONCATENATE(TEXT(DAY(K44),"##")," ",VLOOKUP(MONTH(K44),$B$132:$C$143,2)," a ",TEXT(DAY(M44),"##")," ",VLOOKUP(MONTH(M44),$B$132:$C$143,2)," ",MID(YEAR(K44),3,2)),CONCATENATE(TEXT(DAY(K44),"##")," a ",TEXT(DAY(M44),"##")," ",VLOOKUP(MONTH(M44),$B$132:$C$143,2)," ",MID(YEAR(K44),3,2)))</f>
        <v>#N/A</v>
      </c>
      <c r="P44" s="13" t="e">
        <f>IF(O44&lt;&gt;B44,"ATENÇÃO!!!","OK")</f>
        <v>#N/A</v>
      </c>
      <c r="Q44" s="13"/>
    </row>
    <row r="45" spans="1:17" s="2" customFormat="1" ht="46.5" customHeight="1" thickTop="1" thickBot="1" x14ac:dyDescent="0.25">
      <c r="A45" s="131" t="s">
        <v>66</v>
      </c>
      <c r="B45" s="155"/>
      <c r="C45" s="157" t="s">
        <v>82</v>
      </c>
      <c r="D45" s="156"/>
      <c r="E45" s="165">
        <v>42429</v>
      </c>
      <c r="F45" s="158"/>
      <c r="G45" s="166">
        <f>+'[1]Prod Veg'!$G$11/1000</f>
        <v>18.366230000000002</v>
      </c>
      <c r="H45" s="166">
        <v>12</v>
      </c>
      <c r="I45" s="158"/>
      <c r="J45" s="159"/>
      <c r="K45" s="160"/>
      <c r="L45" s="161"/>
      <c r="M45" s="162"/>
      <c r="N45" s="163"/>
      <c r="O45" s="164"/>
      <c r="P45" s="13"/>
      <c r="Q45" s="13"/>
    </row>
    <row r="46" spans="1:17" s="2" customFormat="1" ht="46.5" customHeight="1" thickTop="1" thickBot="1" x14ac:dyDescent="0.25">
      <c r="A46" s="131" t="s">
        <v>60</v>
      </c>
      <c r="B46" s="155"/>
      <c r="C46" s="157" t="s">
        <v>82</v>
      </c>
      <c r="D46" s="156"/>
      <c r="E46" s="165">
        <v>42429</v>
      </c>
      <c r="F46" s="158"/>
      <c r="G46" s="166">
        <f>+'[1]Prod Ani'!$G$19/1000</f>
        <v>10.71569</v>
      </c>
      <c r="H46" s="166">
        <v>2</v>
      </c>
      <c r="I46" s="158"/>
      <c r="J46" s="159"/>
      <c r="K46" s="160"/>
      <c r="L46" s="161"/>
      <c r="M46" s="162"/>
      <c r="N46" s="163"/>
      <c r="O46" s="164"/>
      <c r="P46" s="13"/>
      <c r="Q46" s="13"/>
    </row>
    <row r="47" spans="1:17" s="2" customFormat="1" ht="46.5" customHeight="1" thickTop="1" thickBot="1" x14ac:dyDescent="0.25">
      <c r="A47" s="131" t="s">
        <v>61</v>
      </c>
      <c r="B47" s="155"/>
      <c r="C47" s="157" t="s">
        <v>82</v>
      </c>
      <c r="D47" s="156"/>
      <c r="E47" s="165">
        <v>42429</v>
      </c>
      <c r="F47" s="158"/>
      <c r="G47" s="166">
        <f>+'[1]Prod Ani'!$G$18/1000</f>
        <v>6.15618</v>
      </c>
      <c r="H47" s="166">
        <v>5</v>
      </c>
      <c r="I47" s="158"/>
      <c r="J47" s="159"/>
      <c r="K47" s="160"/>
      <c r="L47" s="161"/>
      <c r="M47" s="162"/>
      <c r="N47" s="163"/>
      <c r="O47" s="164"/>
      <c r="P47" s="13"/>
      <c r="Q47" s="13"/>
    </row>
    <row r="48" spans="1:17" s="2" customFormat="1" ht="46.5" customHeight="1" thickTop="1" x14ac:dyDescent="0.2">
      <c r="A48" s="131" t="s">
        <v>62</v>
      </c>
      <c r="B48" s="155"/>
      <c r="C48" s="157" t="s">
        <v>82</v>
      </c>
      <c r="D48" s="156"/>
      <c r="E48" s="165">
        <v>42429</v>
      </c>
      <c r="F48" s="158"/>
      <c r="G48" s="166">
        <f>+'[1]Prod Ani'!$G$17/1000</f>
        <v>11.59792</v>
      </c>
      <c r="H48" s="166">
        <v>6</v>
      </c>
      <c r="I48" s="158"/>
      <c r="J48" s="159"/>
      <c r="K48" s="160"/>
      <c r="L48" s="161"/>
      <c r="M48" s="162"/>
      <c r="N48" s="163"/>
      <c r="O48" s="164"/>
      <c r="P48" s="13"/>
      <c r="Q48" s="13"/>
    </row>
    <row r="49" spans="1:17" s="58" customFormat="1" ht="6" customHeight="1" thickBot="1" x14ac:dyDescent="0.25">
      <c r="A49" s="132"/>
      <c r="B49" s="134"/>
      <c r="C49" s="93"/>
      <c r="D49" s="56"/>
      <c r="E49" s="124"/>
      <c r="F49" s="124"/>
      <c r="G49" s="56"/>
      <c r="H49" s="56"/>
      <c r="I49" s="56"/>
      <c r="J49" s="56"/>
      <c r="K49" s="110"/>
      <c r="L49" s="111"/>
      <c r="M49" s="111"/>
      <c r="N49" s="112"/>
      <c r="O49" s="104"/>
    </row>
    <row r="50" spans="1:17" customFormat="1" ht="37.5" customHeight="1" thickTop="1" thickBot="1" x14ac:dyDescent="0.25">
      <c r="A50" s="130" t="s">
        <v>53</v>
      </c>
      <c r="B50" s="133"/>
      <c r="C50" s="51"/>
      <c r="D50" s="51"/>
      <c r="E50" s="51"/>
      <c r="F50" s="51"/>
      <c r="G50" s="51"/>
      <c r="H50" s="51"/>
      <c r="I50" s="51"/>
      <c r="J50" s="51" t="str">
        <f t="shared" ref="J50:J64" si="17">IF(ISBLANK(C50)=FALSE(),VLOOKUP(WEEKDAY(C50),$B$124:$C$130,2),"")</f>
        <v/>
      </c>
      <c r="K50" s="51"/>
      <c r="L50" s="51"/>
      <c r="M50" s="51"/>
      <c r="N50" s="51"/>
      <c r="O50" s="51"/>
    </row>
    <row r="51" spans="1:17" s="2" customFormat="1" ht="46.5" customHeight="1" thickTop="1" thickBot="1" x14ac:dyDescent="0.25">
      <c r="A51" s="131" t="s">
        <v>93</v>
      </c>
      <c r="B51" s="155" t="e">
        <f t="shared" ref="B51:B58" si="18">IF(C51="-","-",O51)</f>
        <v>#N/A</v>
      </c>
      <c r="C51" s="155">
        <v>42460</v>
      </c>
      <c r="D51" s="155"/>
      <c r="E51" s="165">
        <v>42460</v>
      </c>
      <c r="F51" s="158" t="e">
        <f t="shared" ref="F51:F58" si="19">IF(ISBLANK(E51)=FALSE(),VLOOKUP(WEEKDAY(E51),$B$124:$C$130,2),"")</f>
        <v>#N/A</v>
      </c>
      <c r="G51" s="166">
        <f>+[1]MZD!$E$16/1000</f>
        <v>2128.6895499999996</v>
      </c>
      <c r="H51" s="166">
        <v>6046</v>
      </c>
      <c r="I51" s="158"/>
      <c r="J51" s="159" t="e">
        <f t="shared" si="17"/>
        <v>#N/A</v>
      </c>
      <c r="K51" s="160" t="e">
        <f t="shared" ref="K51:K58" si="20">IF(J51="Qui",C51-3,IF(J51="Seg",C51,IF(J51="Ter",C51-1,IF(J51="Qua",C51-2,IF(J51="Sex",C51-4)))))</f>
        <v>#N/A</v>
      </c>
      <c r="L51" s="161" t="e">
        <f t="shared" ref="L51:L58" si="21">IF(ISBLANK(K51)=FALSE(),VLOOKUP(WEEKDAY(K51),$B$124:$D$130,2),"")</f>
        <v>#N/A</v>
      </c>
      <c r="M51" s="162" t="e">
        <f t="shared" ref="M51:M58" si="22">IF(J51="Qui",C51+1,IF(J51="Seg",C51+4,IF(J51="Ter",C51+3,IF(J51="Qua",C51+2,IF(J51="Sex",C51)))))</f>
        <v>#N/A</v>
      </c>
      <c r="N51" s="163" t="e">
        <f t="shared" ref="N51:N58" si="23">IF(ISBLANK(M51)=FALSE(),VLOOKUP(WEEKDAY(M51),$B$124:$D$130,2),"")</f>
        <v>#N/A</v>
      </c>
      <c r="O51" s="164" t="e">
        <f t="shared" ref="O51:O58" si="24">IF(MONTH(K51)&lt;&gt;MONTH(M51),CONCATENATE(TEXT(DAY(K51),"##")," ",VLOOKUP(MONTH(K51),$B$132:$C$143,2)," a ",TEXT(DAY(M51),"##")," ",VLOOKUP(MONTH(M51),$B$132:$C$143,2)," ",MID(YEAR(K51),3,2)),CONCATENATE(TEXT(DAY(K51),"##")," a ",TEXT(DAY(M51),"##")," ",VLOOKUP(MONTH(M51),$B$132:$C$143,2)," ",MID(YEAR(K51),3,2)))</f>
        <v>#N/A</v>
      </c>
      <c r="P51" s="13" t="e">
        <f t="shared" ref="P51:P58" si="25">IF(O51&lt;&gt;B51,"VERIFICAR!","OK")</f>
        <v>#N/A</v>
      </c>
      <c r="Q51" s="13"/>
    </row>
    <row r="52" spans="1:17" s="2" customFormat="1" ht="46.5" customHeight="1" thickTop="1" thickBot="1" x14ac:dyDescent="0.25">
      <c r="A52" s="131" t="s">
        <v>94</v>
      </c>
      <c r="B52" s="155" t="e">
        <f t="shared" si="18"/>
        <v>#N/A</v>
      </c>
      <c r="C52" s="155">
        <v>42460</v>
      </c>
      <c r="D52" s="155"/>
      <c r="E52" s="165">
        <v>42460</v>
      </c>
      <c r="F52" s="158" t="e">
        <f t="shared" si="19"/>
        <v>#N/A</v>
      </c>
      <c r="G52" s="166">
        <f>+[1]MAA!$E$16/1000</f>
        <v>1363.1315500000001</v>
      </c>
      <c r="H52" s="166">
        <v>1958</v>
      </c>
      <c r="I52" s="158"/>
      <c r="J52" s="159" t="e">
        <f t="shared" si="17"/>
        <v>#N/A</v>
      </c>
      <c r="K52" s="160" t="e">
        <f t="shared" si="20"/>
        <v>#N/A</v>
      </c>
      <c r="L52" s="161" t="e">
        <f t="shared" si="21"/>
        <v>#N/A</v>
      </c>
      <c r="M52" s="162" t="e">
        <f t="shared" si="22"/>
        <v>#N/A</v>
      </c>
      <c r="N52" s="163" t="e">
        <f t="shared" si="23"/>
        <v>#N/A</v>
      </c>
      <c r="O52" s="164" t="e">
        <f t="shared" si="24"/>
        <v>#N/A</v>
      </c>
      <c r="P52" s="13" t="e">
        <f t="shared" si="25"/>
        <v>#N/A</v>
      </c>
      <c r="Q52" s="13"/>
    </row>
    <row r="53" spans="1:17" s="2" customFormat="1" ht="46.5" customHeight="1" thickTop="1" thickBot="1" x14ac:dyDescent="0.25">
      <c r="A53" s="131" t="s">
        <v>95</v>
      </c>
      <c r="B53" s="155" t="e">
        <f t="shared" si="18"/>
        <v>#N/A</v>
      </c>
      <c r="C53" s="155">
        <v>42460</v>
      </c>
      <c r="D53" s="155"/>
      <c r="E53" s="165">
        <v>42460</v>
      </c>
      <c r="F53" s="158" t="e">
        <f t="shared" si="19"/>
        <v>#N/A</v>
      </c>
      <c r="G53" s="166">
        <f>+[1]MAA!$E$17/1000</f>
        <v>29.860520000000001</v>
      </c>
      <c r="H53" s="166">
        <v>45</v>
      </c>
      <c r="I53" s="158"/>
      <c r="J53" s="159" t="e">
        <f t="shared" si="17"/>
        <v>#N/A</v>
      </c>
      <c r="K53" s="160" t="e">
        <f t="shared" si="20"/>
        <v>#N/A</v>
      </c>
      <c r="L53" s="161" t="e">
        <f t="shared" si="21"/>
        <v>#N/A</v>
      </c>
      <c r="M53" s="162" t="e">
        <f t="shared" si="22"/>
        <v>#N/A</v>
      </c>
      <c r="N53" s="163" t="e">
        <f t="shared" si="23"/>
        <v>#N/A</v>
      </c>
      <c r="O53" s="164" t="e">
        <f t="shared" si="24"/>
        <v>#N/A</v>
      </c>
      <c r="P53" s="13" t="e">
        <f t="shared" si="25"/>
        <v>#N/A</v>
      </c>
      <c r="Q53" s="13"/>
    </row>
    <row r="54" spans="1:17" s="2" customFormat="1" ht="46.5" customHeight="1" thickTop="1" thickBot="1" x14ac:dyDescent="0.25">
      <c r="A54" s="131" t="s">
        <v>65</v>
      </c>
      <c r="B54" s="155" t="e">
        <f t="shared" si="18"/>
        <v>#N/A</v>
      </c>
      <c r="C54" s="155">
        <v>42460</v>
      </c>
      <c r="D54" s="155"/>
      <c r="E54" s="165">
        <v>42460</v>
      </c>
      <c r="F54" s="158" t="e">
        <f t="shared" si="19"/>
        <v>#N/A</v>
      </c>
      <c r="G54" s="166">
        <f>+'[1]Prod Veg'!$G$12/1000</f>
        <v>279.48705000000007</v>
      </c>
      <c r="H54" s="166">
        <v>172</v>
      </c>
      <c r="I54" s="158"/>
      <c r="J54" s="159" t="e">
        <f t="shared" si="17"/>
        <v>#N/A</v>
      </c>
      <c r="K54" s="160" t="e">
        <f t="shared" si="20"/>
        <v>#N/A</v>
      </c>
      <c r="L54" s="161" t="e">
        <f t="shared" si="21"/>
        <v>#N/A</v>
      </c>
      <c r="M54" s="162" t="e">
        <f t="shared" si="22"/>
        <v>#N/A</v>
      </c>
      <c r="N54" s="163" t="e">
        <f t="shared" si="23"/>
        <v>#N/A</v>
      </c>
      <c r="O54" s="164" t="e">
        <f t="shared" si="24"/>
        <v>#N/A</v>
      </c>
      <c r="P54" s="13" t="e">
        <f t="shared" si="25"/>
        <v>#N/A</v>
      </c>
      <c r="Q54" s="13"/>
    </row>
    <row r="55" spans="1:17" s="2" customFormat="1" ht="46.5" customHeight="1" thickTop="1" thickBot="1" x14ac:dyDescent="0.25">
      <c r="A55" s="131" t="s">
        <v>70</v>
      </c>
      <c r="B55" s="155" t="e">
        <f t="shared" si="18"/>
        <v>#N/A</v>
      </c>
      <c r="C55" s="155">
        <v>42460</v>
      </c>
      <c r="D55" s="155"/>
      <c r="E55" s="165">
        <v>42460</v>
      </c>
      <c r="F55" s="158" t="e">
        <f t="shared" si="19"/>
        <v>#N/A</v>
      </c>
      <c r="G55" s="166">
        <f>+[1]Transf!$E$10/1000</f>
        <v>701.54982999999993</v>
      </c>
      <c r="H55" s="166">
        <v>2</v>
      </c>
      <c r="I55" s="158"/>
      <c r="J55" s="159" t="e">
        <f t="shared" si="17"/>
        <v>#N/A</v>
      </c>
      <c r="K55" s="160" t="e">
        <f t="shared" si="20"/>
        <v>#N/A</v>
      </c>
      <c r="L55" s="161" t="e">
        <f t="shared" si="21"/>
        <v>#N/A</v>
      </c>
      <c r="M55" s="162" t="e">
        <f t="shared" si="22"/>
        <v>#N/A</v>
      </c>
      <c r="N55" s="163" t="e">
        <f t="shared" si="23"/>
        <v>#N/A</v>
      </c>
      <c r="O55" s="164" t="e">
        <f t="shared" si="24"/>
        <v>#N/A</v>
      </c>
      <c r="P55" s="13" t="e">
        <f t="shared" si="25"/>
        <v>#N/A</v>
      </c>
      <c r="Q55" s="13"/>
    </row>
    <row r="56" spans="1:17" s="2" customFormat="1" ht="46.5" customHeight="1" thickTop="1" thickBot="1" x14ac:dyDescent="0.25">
      <c r="A56" s="131" t="s">
        <v>89</v>
      </c>
      <c r="B56" s="155" t="e">
        <f t="shared" si="18"/>
        <v>#N/A</v>
      </c>
      <c r="C56" s="155">
        <v>42460</v>
      </c>
      <c r="D56" s="155"/>
      <c r="E56" s="165">
        <v>42460</v>
      </c>
      <c r="F56" s="158" t="e">
        <f t="shared" si="19"/>
        <v>#N/A</v>
      </c>
      <c r="G56" s="166">
        <f>+'[1]Prod Ani'!$G$20/1000</f>
        <v>528.45000000000005</v>
      </c>
      <c r="H56" s="166">
        <v>934</v>
      </c>
      <c r="I56" s="158"/>
      <c r="J56" s="159" t="e">
        <f t="shared" si="17"/>
        <v>#N/A</v>
      </c>
      <c r="K56" s="160" t="e">
        <f t="shared" si="20"/>
        <v>#N/A</v>
      </c>
      <c r="L56" s="161" t="e">
        <f t="shared" si="21"/>
        <v>#N/A</v>
      </c>
      <c r="M56" s="162" t="e">
        <f t="shared" si="22"/>
        <v>#N/A</v>
      </c>
      <c r="N56" s="163" t="e">
        <f t="shared" si="23"/>
        <v>#N/A</v>
      </c>
      <c r="O56" s="164" t="e">
        <f t="shared" si="24"/>
        <v>#N/A</v>
      </c>
      <c r="P56" s="13" t="e">
        <f t="shared" si="25"/>
        <v>#N/A</v>
      </c>
      <c r="Q56" s="13"/>
    </row>
    <row r="57" spans="1:17" s="2" customFormat="1" ht="46.5" customHeight="1" thickTop="1" thickBot="1" x14ac:dyDescent="0.25">
      <c r="A57" s="131" t="s">
        <v>72</v>
      </c>
      <c r="B57" s="155" t="e">
        <f t="shared" si="18"/>
        <v>#N/A</v>
      </c>
      <c r="C57" s="155">
        <v>42460</v>
      </c>
      <c r="D57" s="155"/>
      <c r="E57" s="165">
        <v>42460</v>
      </c>
      <c r="F57" s="158" t="e">
        <f t="shared" si="19"/>
        <v>#N/A</v>
      </c>
      <c r="G57" s="166">
        <f>+'[1]Prod Veg'!$G$13/1000</f>
        <v>314.22861999999998</v>
      </c>
      <c r="H57" s="166">
        <v>52</v>
      </c>
      <c r="I57" s="158"/>
      <c r="J57" s="159" t="e">
        <f t="shared" si="17"/>
        <v>#N/A</v>
      </c>
      <c r="K57" s="160" t="e">
        <f t="shared" si="20"/>
        <v>#N/A</v>
      </c>
      <c r="L57" s="161" t="e">
        <f t="shared" si="21"/>
        <v>#N/A</v>
      </c>
      <c r="M57" s="162" t="e">
        <f t="shared" si="22"/>
        <v>#N/A</v>
      </c>
      <c r="N57" s="163" t="e">
        <f t="shared" si="23"/>
        <v>#N/A</v>
      </c>
      <c r="O57" s="164" t="e">
        <f t="shared" si="24"/>
        <v>#N/A</v>
      </c>
      <c r="P57" s="13" t="e">
        <f t="shared" si="25"/>
        <v>#N/A</v>
      </c>
      <c r="Q57" s="13"/>
    </row>
    <row r="58" spans="1:17" s="2" customFormat="1" ht="46.5" customHeight="1" thickTop="1" x14ac:dyDescent="0.2">
      <c r="A58" s="131" t="s">
        <v>73</v>
      </c>
      <c r="B58" s="155" t="e">
        <f t="shared" si="18"/>
        <v>#N/A</v>
      </c>
      <c r="C58" s="155">
        <v>42460</v>
      </c>
      <c r="D58" s="155"/>
      <c r="E58" s="165">
        <v>42460</v>
      </c>
      <c r="F58" s="158" t="e">
        <f t="shared" si="19"/>
        <v>#N/A</v>
      </c>
      <c r="G58" s="166">
        <f>+'[1]Prod Veg'!$G$14/1000</f>
        <v>1367.9253199999998</v>
      </c>
      <c r="H58" s="166">
        <v>720</v>
      </c>
      <c r="I58" s="158"/>
      <c r="J58" s="159" t="e">
        <f t="shared" si="17"/>
        <v>#N/A</v>
      </c>
      <c r="K58" s="160" t="e">
        <f t="shared" si="20"/>
        <v>#N/A</v>
      </c>
      <c r="L58" s="161" t="e">
        <f t="shared" si="21"/>
        <v>#N/A</v>
      </c>
      <c r="M58" s="162" t="e">
        <f t="shared" si="22"/>
        <v>#N/A</v>
      </c>
      <c r="N58" s="163" t="e">
        <f t="shared" si="23"/>
        <v>#N/A</v>
      </c>
      <c r="O58" s="164" t="e">
        <f t="shared" si="24"/>
        <v>#N/A</v>
      </c>
      <c r="P58" s="13" t="e">
        <f t="shared" si="25"/>
        <v>#N/A</v>
      </c>
      <c r="Q58" s="13"/>
    </row>
    <row r="59" spans="1:17" s="58" customFormat="1" ht="6" customHeight="1" thickBot="1" x14ac:dyDescent="0.25">
      <c r="A59" s="132"/>
      <c r="B59" s="134"/>
      <c r="C59" s="93"/>
      <c r="D59" s="56"/>
      <c r="E59" s="124"/>
      <c r="F59" s="124"/>
      <c r="G59" s="56"/>
      <c r="H59" s="56"/>
      <c r="I59" s="56"/>
      <c r="J59" s="56" t="str">
        <f t="shared" si="17"/>
        <v/>
      </c>
      <c r="K59" s="110"/>
      <c r="L59" s="111"/>
      <c r="M59" s="111"/>
      <c r="N59" s="112"/>
      <c r="O59" s="104"/>
    </row>
    <row r="60" spans="1:17" customFormat="1" ht="37.5" customHeight="1" thickTop="1" thickBot="1" x14ac:dyDescent="0.25">
      <c r="A60" s="130" t="s">
        <v>52</v>
      </c>
      <c r="B60" s="133"/>
      <c r="C60" s="51"/>
      <c r="D60" s="51"/>
      <c r="E60" s="51"/>
      <c r="F60" s="51"/>
      <c r="G60" s="51"/>
      <c r="H60" s="51"/>
      <c r="I60" s="51"/>
      <c r="J60" s="51" t="str">
        <f t="shared" si="17"/>
        <v/>
      </c>
      <c r="K60" s="51"/>
      <c r="L60" s="51"/>
      <c r="M60" s="51"/>
      <c r="N60" s="51"/>
      <c r="O60" s="51"/>
    </row>
    <row r="61" spans="1:17" s="2" customFormat="1" ht="46.5" customHeight="1" thickTop="1" thickBot="1" x14ac:dyDescent="0.25">
      <c r="A61" s="131" t="s">
        <v>102</v>
      </c>
      <c r="B61" s="155" t="e">
        <f>IF(C61="-","-",O61)</f>
        <v>#N/A</v>
      </c>
      <c r="C61" s="155">
        <v>42489</v>
      </c>
      <c r="D61" s="156"/>
      <c r="E61" s="165">
        <v>42489</v>
      </c>
      <c r="F61" s="158" t="e">
        <f>IF(ISBLANK(E61)=FALSE(),VLOOKUP(WEEKDAY(E61),$B$124:$C$130,2),"")</f>
        <v>#N/A</v>
      </c>
      <c r="G61" s="166">
        <f>+'[1]Prod Ani'!$G$21/1000</f>
        <v>11085.97147</v>
      </c>
      <c r="H61" s="166">
        <v>5473</v>
      </c>
      <c r="I61" s="158"/>
      <c r="J61" s="159" t="e">
        <f t="shared" si="17"/>
        <v>#N/A</v>
      </c>
      <c r="K61" s="160" t="e">
        <f>IF(J61="Qui",C61-3,IF(J61="Seg",C61,IF(J61="Ter",C61-1,IF(J61="Qua",C61-2,IF(J61="Sex",C61-4)))))</f>
        <v>#N/A</v>
      </c>
      <c r="L61" s="161" t="e">
        <f>IF(ISBLANK(K61)=FALSE(),VLOOKUP(WEEKDAY(K61),$B$124:$D$130,2),"")</f>
        <v>#N/A</v>
      </c>
      <c r="M61" s="162" t="e">
        <f>IF(J61="Qui",C61+1,IF(J61="Seg",C61+4,IF(J61="Ter",C61+3,IF(J61="Qua",C61+2,IF(J61="Sex",C61)))))</f>
        <v>#N/A</v>
      </c>
      <c r="N61" s="163" t="e">
        <f>IF(ISBLANK(M61)=FALSE(),VLOOKUP(WEEKDAY(M61),$B$124:$D$130,2),"")</f>
        <v>#N/A</v>
      </c>
      <c r="O61" s="164" t="e">
        <f>IF(MONTH(K61)&lt;&gt;MONTH(M61),CONCATENATE(TEXT(DAY(K61),"##")," ",VLOOKUP(MONTH(K61),$B$132:$C$143,2)," a ",TEXT(DAY(M61),"##")," ",VLOOKUP(MONTH(M61),$B$132:$C$143,2)," ",MID(YEAR(K61),3,2)),CONCATENATE(TEXT(DAY(K61),"##")," a ",TEXT(DAY(M61),"##")," ",VLOOKUP(MONTH(M61),$B$132:$C$143,2)," ",MID(YEAR(K61),3,2)))</f>
        <v>#N/A</v>
      </c>
      <c r="P61" s="13" t="e">
        <f>IF(O61&lt;&gt;B61,"VERIFICAR!","OK")</f>
        <v>#N/A</v>
      </c>
      <c r="Q61" s="13"/>
    </row>
    <row r="62" spans="1:17" s="2" customFormat="1" ht="46.5" customHeight="1" thickTop="1" thickBot="1" x14ac:dyDescent="0.25">
      <c r="A62" s="131" t="s">
        <v>75</v>
      </c>
      <c r="B62" s="155" t="e">
        <f>IF(C62="-","-",O62)</f>
        <v>#N/A</v>
      </c>
      <c r="C62" s="155">
        <v>42489</v>
      </c>
      <c r="D62" s="156"/>
      <c r="E62" s="165">
        <v>42489</v>
      </c>
      <c r="F62" s="158" t="e">
        <f>IF(ISBLANK(E62)=FALSE(),VLOOKUP(WEEKDAY(E62),$B$124:$C$130,2),"")</f>
        <v>#N/A</v>
      </c>
      <c r="G62" s="166">
        <f>+'[1]Prod Veg'!$G$15/1000</f>
        <v>312.60690999999997</v>
      </c>
      <c r="H62" s="166">
        <v>247</v>
      </c>
      <c r="I62" s="158"/>
      <c r="J62" s="159" t="e">
        <f t="shared" si="17"/>
        <v>#N/A</v>
      </c>
      <c r="K62" s="160" t="e">
        <f>IF(J62="Qui",C62-3,IF(J62="Seg",C62,IF(J62="Ter",C62-1,IF(J62="Qua",C62-2,IF(J62="Sex",C62-4)))))</f>
        <v>#N/A</v>
      </c>
      <c r="L62" s="161" t="e">
        <f>IF(ISBLANK(K62)=FALSE(),VLOOKUP(WEEKDAY(K62),$B$124:$D$130,2),"")</f>
        <v>#N/A</v>
      </c>
      <c r="M62" s="162" t="e">
        <f>IF(J62="Qui",C62+1,IF(J62="Seg",C62+4,IF(J62="Ter",C62+3,IF(J62="Qua",C62+2,IF(J62="Sex",C62)))))</f>
        <v>#N/A</v>
      </c>
      <c r="N62" s="163" t="e">
        <f>IF(ISBLANK(M62)=FALSE(),VLOOKUP(WEEKDAY(M62),$B$124:$D$130,2),"")</f>
        <v>#N/A</v>
      </c>
      <c r="O62" s="164" t="e">
        <f>IF(MONTH(K62)&lt;&gt;MONTH(M62),CONCATENATE(TEXT(DAY(K62),"##")," ",VLOOKUP(MONTH(K62),$B$132:$C$143,2)," a ",TEXT(DAY(M62),"##")," ",VLOOKUP(MONTH(M62),$B$132:$C$143,2)," ",MID(YEAR(K62),3,2)),CONCATENATE(TEXT(DAY(K62),"##")," a ",TEXT(DAY(M62),"##")," ",VLOOKUP(MONTH(M62),$B$132:$C$143,2)," ",MID(YEAR(K62),3,2)))</f>
        <v>#N/A</v>
      </c>
      <c r="P62" s="13" t="e">
        <f>IF(O62&lt;&gt;B62,"VERIFICAR!","OK")</f>
        <v>#N/A</v>
      </c>
      <c r="Q62" s="13"/>
    </row>
    <row r="63" spans="1:17" s="2" customFormat="1" ht="46.5" customHeight="1" thickTop="1" thickBot="1" x14ac:dyDescent="0.25">
      <c r="A63" s="131" t="s">
        <v>94</v>
      </c>
      <c r="B63" s="155" t="str">
        <f>IF(C63="-","-",O63)</f>
        <v>-</v>
      </c>
      <c r="C63" s="157" t="s">
        <v>82</v>
      </c>
      <c r="D63" s="156"/>
      <c r="E63" s="165">
        <v>42489</v>
      </c>
      <c r="F63" s="158" t="e">
        <f>IF(ISBLANK(E63)=FALSE(),VLOOKUP(WEEKDAY(E63),$B$124:$C$130,2),"")</f>
        <v>#N/A</v>
      </c>
      <c r="G63" s="166">
        <f>+[1]MAA!$E$19/1000</f>
        <v>77.642619999999994</v>
      </c>
      <c r="H63" s="166">
        <v>113</v>
      </c>
      <c r="I63" s="158"/>
      <c r="J63" s="159" t="e">
        <f t="shared" si="17"/>
        <v>#VALUE!</v>
      </c>
      <c r="K63" s="160" t="e">
        <f>IF(J63="Qui",C63-3,IF(J63="Seg",C63,IF(J63="Ter",C63-1,IF(J63="Qua",C63-2,IF(J63="Sex",C63-4)))))</f>
        <v>#VALUE!</v>
      </c>
      <c r="L63" s="161" t="e">
        <f>IF(ISBLANK(K63)=FALSE(),VLOOKUP(WEEKDAY(K63),$B$124:$D$130,2),"")</f>
        <v>#VALUE!</v>
      </c>
      <c r="M63" s="162" t="e">
        <f>IF(J63="Qui",C63+1,IF(J63="Seg",C63+4,IF(J63="Ter",C63+3,IF(J63="Qua",C63+2,IF(J63="Sex",C63)))))</f>
        <v>#VALUE!</v>
      </c>
      <c r="N63" s="163" t="e">
        <f>IF(ISBLANK(M63)=FALSE(),VLOOKUP(WEEKDAY(M63),$B$124:$D$130,2),"")</f>
        <v>#VALUE!</v>
      </c>
      <c r="O63" s="164" t="e">
        <f>IF(MONTH(K63)&lt;&gt;MONTH(M63),CONCATENATE(TEXT(DAY(K63),"##")," ",VLOOKUP(MONTH(K63),$B$132:$C$143,2)," a ",TEXT(DAY(M63),"##")," ",VLOOKUP(MONTH(M63),$B$132:$C$143,2)," ",MID(YEAR(K63),3,2)),CONCATENATE(TEXT(DAY(K63),"##")," a ",TEXT(DAY(M63),"##")," ",VLOOKUP(MONTH(M63),$B$132:$C$143,2)," ",MID(YEAR(K63),3,2)))</f>
        <v>#VALUE!</v>
      </c>
      <c r="P63" s="13" t="e">
        <f>IF(O63&lt;&gt;B63,"VERIFICAR!","OK")</f>
        <v>#VALUE!</v>
      </c>
      <c r="Q63" s="13"/>
    </row>
    <row r="64" spans="1:17" s="2" customFormat="1" ht="46.5" customHeight="1" thickTop="1" x14ac:dyDescent="0.2">
      <c r="A64" s="131" t="s">
        <v>93</v>
      </c>
      <c r="B64" s="155" t="str">
        <f>IF(C64="-","-",O64)</f>
        <v>-</v>
      </c>
      <c r="C64" s="157" t="s">
        <v>82</v>
      </c>
      <c r="D64" s="156"/>
      <c r="E64" s="165">
        <v>42489</v>
      </c>
      <c r="F64" s="158" t="e">
        <f>IF(ISBLANK(E64)=FALSE(),VLOOKUP(WEEKDAY(E64),$B$124:$C$130,2),"")</f>
        <v>#N/A</v>
      </c>
      <c r="G64" s="166">
        <f>+[1]MZD!$E$17/1000</f>
        <v>145.67771999999999</v>
      </c>
      <c r="H64" s="166">
        <v>343</v>
      </c>
      <c r="I64" s="158"/>
      <c r="J64" s="159" t="e">
        <f t="shared" si="17"/>
        <v>#VALUE!</v>
      </c>
      <c r="K64" s="160" t="e">
        <f>IF(J64="Qui",C64-3,IF(J64="Seg",C64,IF(J64="Ter",C64-1,IF(J64="Qua",C64-2,IF(J64="Sex",C64-4)))))</f>
        <v>#VALUE!</v>
      </c>
      <c r="L64" s="161" t="e">
        <f>IF(ISBLANK(K64)=FALSE(),VLOOKUP(WEEKDAY(K64),$B$124:$D$130,2),"")</f>
        <v>#VALUE!</v>
      </c>
      <c r="M64" s="162" t="e">
        <f>IF(J64="Qui",C64+1,IF(J64="Seg",C64+4,IF(J64="Ter",C64+3,IF(J64="Qua",C64+2,IF(J64="Sex",C64)))))</f>
        <v>#VALUE!</v>
      </c>
      <c r="N64" s="163" t="e">
        <f>IF(ISBLANK(M64)=FALSE(),VLOOKUP(WEEKDAY(M64),$B$124:$D$130,2),"")</f>
        <v>#VALUE!</v>
      </c>
      <c r="O64" s="164" t="e">
        <f>IF(MONTH(K64)&lt;&gt;MONTH(M64),CONCATENATE(TEXT(DAY(K64),"##")," ",VLOOKUP(MONTH(K64),$B$132:$C$143,2)," a ",TEXT(DAY(M64),"##")," ",VLOOKUP(MONTH(M64),$B$132:$C$143,2)," ",MID(YEAR(K64),3,2)),CONCATENATE(TEXT(DAY(K64),"##")," a ",TEXT(DAY(M64),"##")," ",VLOOKUP(MONTH(M64),$B$132:$C$143,2)," ",MID(YEAR(K64),3,2)))</f>
        <v>#VALUE!</v>
      </c>
      <c r="P64" s="13" t="e">
        <f>IF(O64&lt;&gt;B64,"VERIFICAR!","OK")</f>
        <v>#VALUE!</v>
      </c>
      <c r="Q64" s="13"/>
    </row>
    <row r="65" spans="1:17" s="58" customFormat="1" ht="6" customHeight="1" thickBot="1" x14ac:dyDescent="0.25">
      <c r="A65" s="132"/>
      <c r="B65" s="134"/>
      <c r="C65" s="93"/>
      <c r="D65" s="56"/>
      <c r="E65" s="124"/>
      <c r="F65" s="124"/>
      <c r="G65" s="56"/>
      <c r="H65" s="56"/>
      <c r="I65" s="56"/>
      <c r="J65" s="56"/>
      <c r="K65" s="110"/>
      <c r="L65" s="111"/>
      <c r="M65" s="111"/>
      <c r="N65" s="112"/>
      <c r="O65" s="104"/>
    </row>
    <row r="66" spans="1:17" customFormat="1" ht="37.5" customHeight="1" thickTop="1" thickBot="1" x14ac:dyDescent="0.25">
      <c r="A66" s="130" t="s">
        <v>36</v>
      </c>
      <c r="B66" s="133"/>
      <c r="C66" s="51"/>
      <c r="D66" s="51"/>
      <c r="E66" s="51"/>
      <c r="F66" s="51"/>
      <c r="G66" s="51"/>
      <c r="H66" s="51"/>
      <c r="I66" s="51"/>
      <c r="J66" s="51" t="str">
        <f t="shared" ref="J66:J106" si="26">IF(ISBLANK(C66)=FALSE(),VLOOKUP(WEEKDAY(C66),$B$124:$C$130,2),"")</f>
        <v/>
      </c>
      <c r="K66" s="51"/>
      <c r="L66" s="51"/>
      <c r="M66" s="51"/>
      <c r="N66" s="51"/>
      <c r="O66" s="51"/>
    </row>
    <row r="67" spans="1:17" s="2" customFormat="1" ht="46.5" customHeight="1" thickTop="1" thickBot="1" x14ac:dyDescent="0.25">
      <c r="A67" s="131" t="s">
        <v>64</v>
      </c>
      <c r="B67" s="155" t="e">
        <f t="shared" ref="B67:B79" si="27">IF(C67="-","-",O67)</f>
        <v>#N/A</v>
      </c>
      <c r="C67" s="157">
        <v>42521</v>
      </c>
      <c r="D67" s="156"/>
      <c r="E67" s="165">
        <v>42521</v>
      </c>
      <c r="F67" s="158" t="e">
        <f t="shared" ref="F67:F79" si="28">IF(ISBLANK(E67)=FALSE(),VLOOKUP(WEEKDAY(E67),$B$124:$C$130,2),"")</f>
        <v>#N/A</v>
      </c>
      <c r="G67" s="166">
        <f>+'[1]Prod Ani'!$G$23/1000</f>
        <v>6.2215699999999998</v>
      </c>
      <c r="H67" s="166">
        <v>9</v>
      </c>
      <c r="I67" s="158"/>
      <c r="J67" s="159" t="e">
        <f t="shared" si="26"/>
        <v>#N/A</v>
      </c>
      <c r="K67" s="160" t="e">
        <f t="shared" ref="K67:K79" si="29">IF(J67="Qui",C67-3,IF(J67="Seg",C67,IF(J67="Ter",C67-1,IF(J67="Qua",C67-2,IF(J67="Sex",C67-4)))))</f>
        <v>#N/A</v>
      </c>
      <c r="L67" s="161" t="e">
        <f t="shared" ref="L67:L79" si="30">IF(ISBLANK(K67)=FALSE(),VLOOKUP(WEEKDAY(K67),$B$124:$D$130,2),"")</f>
        <v>#N/A</v>
      </c>
      <c r="M67" s="162" t="e">
        <f t="shared" ref="M67:M79" si="31">IF(J67="Qui",C67+1,IF(J67="Seg",C67+4,IF(J67="Ter",C67+3,IF(J67="Qua",C67+2,IF(J67="Sex",C67)))))</f>
        <v>#N/A</v>
      </c>
      <c r="N67" s="163" t="e">
        <f t="shared" ref="N67:N79" si="32">IF(ISBLANK(M67)=FALSE(),VLOOKUP(WEEKDAY(M67),$B$124:$D$130,2),"")</f>
        <v>#N/A</v>
      </c>
      <c r="O67" s="164" t="e">
        <f t="shared" ref="O67:O79" si="33">IF(MONTH(K67)&lt;&gt;MONTH(M67),CONCATENATE(TEXT(DAY(K67),"##")," ",VLOOKUP(MONTH(K67),$B$132:$C$143,2)," a ",TEXT(DAY(M67),"##")," ",VLOOKUP(MONTH(M67),$B$132:$C$143,2)," ",MID(YEAR(K67),3,2)),CONCATENATE(TEXT(DAY(K67),"##")," a ",TEXT(DAY(M67),"##")," ",VLOOKUP(MONTH(M67),$B$132:$C$143,2)," ",MID(YEAR(K67),3,2)))</f>
        <v>#N/A</v>
      </c>
      <c r="P67" s="13" t="e">
        <f t="shared" ref="P67:P76" si="34">IF(O67&lt;&gt;B67,"VERIFICAR!","OK")</f>
        <v>#N/A</v>
      </c>
      <c r="Q67" s="13"/>
    </row>
    <row r="68" spans="1:17" s="2" customFormat="1" ht="46.5" customHeight="1" thickTop="1" thickBot="1" x14ac:dyDescent="0.25">
      <c r="A68" s="131" t="s">
        <v>101</v>
      </c>
      <c r="B68" s="155" t="str">
        <f t="shared" si="27"/>
        <v>-</v>
      </c>
      <c r="C68" s="157" t="s">
        <v>82</v>
      </c>
      <c r="D68" s="156"/>
      <c r="E68" s="165">
        <v>42521</v>
      </c>
      <c r="F68" s="158" t="e">
        <f t="shared" si="28"/>
        <v>#N/A</v>
      </c>
      <c r="G68" s="166">
        <f>+'[1]Prod Ani'!$G$22/1000</f>
        <v>2518.7652400000002</v>
      </c>
      <c r="H68" s="166">
        <v>86</v>
      </c>
      <c r="I68" s="158"/>
      <c r="J68" s="159" t="e">
        <f t="shared" si="26"/>
        <v>#VALUE!</v>
      </c>
      <c r="K68" s="160" t="e">
        <f t="shared" si="29"/>
        <v>#VALUE!</v>
      </c>
      <c r="L68" s="161" t="e">
        <f t="shared" si="30"/>
        <v>#VALUE!</v>
      </c>
      <c r="M68" s="162" t="e">
        <f t="shared" si="31"/>
        <v>#VALUE!</v>
      </c>
      <c r="N68" s="163" t="e">
        <f t="shared" si="32"/>
        <v>#VALUE!</v>
      </c>
      <c r="O68" s="164" t="e">
        <f t="shared" si="33"/>
        <v>#VALUE!</v>
      </c>
      <c r="P68" s="13" t="e">
        <f t="shared" si="34"/>
        <v>#VALUE!</v>
      </c>
      <c r="Q68" s="13"/>
    </row>
    <row r="69" spans="1:17" s="2" customFormat="1" ht="46.5" customHeight="1" thickTop="1" thickBot="1" x14ac:dyDescent="0.25">
      <c r="A69" s="131" t="s">
        <v>60</v>
      </c>
      <c r="B69" s="155" t="str">
        <f t="shared" si="27"/>
        <v>-</v>
      </c>
      <c r="C69" s="157" t="s">
        <v>82</v>
      </c>
      <c r="D69" s="156"/>
      <c r="E69" s="165">
        <v>42521</v>
      </c>
      <c r="F69" s="158" t="e">
        <f t="shared" si="28"/>
        <v>#N/A</v>
      </c>
      <c r="G69" s="166">
        <f>+'[1]Prod Ani'!$G$26/1000</f>
        <v>0.51</v>
      </c>
      <c r="H69" s="166">
        <v>1</v>
      </c>
      <c r="I69" s="158"/>
      <c r="J69" s="159" t="e">
        <f t="shared" si="26"/>
        <v>#VALUE!</v>
      </c>
      <c r="K69" s="160" t="e">
        <f t="shared" si="29"/>
        <v>#VALUE!</v>
      </c>
      <c r="L69" s="161" t="e">
        <f t="shared" si="30"/>
        <v>#VALUE!</v>
      </c>
      <c r="M69" s="162" t="e">
        <f t="shared" si="31"/>
        <v>#VALUE!</v>
      </c>
      <c r="N69" s="163" t="e">
        <f t="shared" si="32"/>
        <v>#VALUE!</v>
      </c>
      <c r="O69" s="164" t="e">
        <f t="shared" si="33"/>
        <v>#VALUE!</v>
      </c>
      <c r="P69" s="13" t="e">
        <f t="shared" si="34"/>
        <v>#VALUE!</v>
      </c>
      <c r="Q69" s="13"/>
    </row>
    <row r="70" spans="1:17" s="2" customFormat="1" ht="46.5" customHeight="1" thickTop="1" thickBot="1" x14ac:dyDescent="0.25">
      <c r="A70" s="131" t="s">
        <v>61</v>
      </c>
      <c r="B70" s="155" t="str">
        <f t="shared" si="27"/>
        <v>-</v>
      </c>
      <c r="C70" s="157" t="s">
        <v>82</v>
      </c>
      <c r="D70" s="156"/>
      <c r="E70" s="165">
        <v>42521</v>
      </c>
      <c r="F70" s="158" t="e">
        <f t="shared" si="28"/>
        <v>#N/A</v>
      </c>
      <c r="G70" s="166">
        <f>+'[1]Prod Ani'!$G$25/1000</f>
        <v>4.8678800000000004</v>
      </c>
      <c r="H70" s="166">
        <v>2</v>
      </c>
      <c r="I70" s="158"/>
      <c r="J70" s="159" t="e">
        <f t="shared" si="26"/>
        <v>#VALUE!</v>
      </c>
      <c r="K70" s="160" t="e">
        <f t="shared" si="29"/>
        <v>#VALUE!</v>
      </c>
      <c r="L70" s="161" t="e">
        <f t="shared" si="30"/>
        <v>#VALUE!</v>
      </c>
      <c r="M70" s="162" t="e">
        <f t="shared" si="31"/>
        <v>#VALUE!</v>
      </c>
      <c r="N70" s="163" t="e">
        <f t="shared" si="32"/>
        <v>#VALUE!</v>
      </c>
      <c r="O70" s="164" t="e">
        <f t="shared" si="33"/>
        <v>#VALUE!</v>
      </c>
      <c r="P70" s="13" t="e">
        <f t="shared" si="34"/>
        <v>#VALUE!</v>
      </c>
      <c r="Q70" s="13"/>
    </row>
    <row r="71" spans="1:17" s="2" customFormat="1" ht="46.5" customHeight="1" thickTop="1" thickBot="1" x14ac:dyDescent="0.25">
      <c r="A71" s="131" t="s">
        <v>62</v>
      </c>
      <c r="B71" s="155" t="str">
        <f t="shared" si="27"/>
        <v>-</v>
      </c>
      <c r="C71" s="157" t="s">
        <v>82</v>
      </c>
      <c r="D71" s="156"/>
      <c r="E71" s="165">
        <v>42521</v>
      </c>
      <c r="F71" s="158" t="e">
        <f t="shared" si="28"/>
        <v>#N/A</v>
      </c>
      <c r="G71" s="166">
        <f>+'[1]Prod Ani'!$G$24/1000</f>
        <v>8.19468</v>
      </c>
      <c r="H71" s="166">
        <v>2</v>
      </c>
      <c r="I71" s="158"/>
      <c r="J71" s="159" t="e">
        <f t="shared" si="26"/>
        <v>#VALUE!</v>
      </c>
      <c r="K71" s="160" t="e">
        <f t="shared" si="29"/>
        <v>#VALUE!</v>
      </c>
      <c r="L71" s="161" t="e">
        <f t="shared" si="30"/>
        <v>#VALUE!</v>
      </c>
      <c r="M71" s="162" t="e">
        <f t="shared" si="31"/>
        <v>#VALUE!</v>
      </c>
      <c r="N71" s="163" t="e">
        <f t="shared" si="32"/>
        <v>#VALUE!</v>
      </c>
      <c r="O71" s="164" t="e">
        <f t="shared" si="33"/>
        <v>#VALUE!</v>
      </c>
      <c r="P71" s="13" t="e">
        <f t="shared" si="34"/>
        <v>#VALUE!</v>
      </c>
      <c r="Q71" s="13"/>
    </row>
    <row r="72" spans="1:17" s="2" customFormat="1" ht="46.5" customHeight="1" thickTop="1" thickBot="1" x14ac:dyDescent="0.25">
      <c r="A72" s="131" t="s">
        <v>96</v>
      </c>
      <c r="B72" s="155" t="e">
        <f t="shared" si="27"/>
        <v>#N/A</v>
      </c>
      <c r="C72" s="157">
        <v>42521</v>
      </c>
      <c r="D72" s="156"/>
      <c r="E72" s="165">
        <v>42521</v>
      </c>
      <c r="F72" s="158" t="e">
        <f t="shared" si="28"/>
        <v>#N/A</v>
      </c>
      <c r="G72" s="166">
        <f>+'[1]Prod Veg'!$G$17/1000</f>
        <v>904.52080000000001</v>
      </c>
      <c r="H72" s="166">
        <v>80</v>
      </c>
      <c r="I72" s="158"/>
      <c r="J72" s="159" t="e">
        <f t="shared" si="26"/>
        <v>#N/A</v>
      </c>
      <c r="K72" s="160" t="e">
        <f t="shared" si="29"/>
        <v>#N/A</v>
      </c>
      <c r="L72" s="161" t="e">
        <f t="shared" si="30"/>
        <v>#N/A</v>
      </c>
      <c r="M72" s="162" t="e">
        <f t="shared" si="31"/>
        <v>#N/A</v>
      </c>
      <c r="N72" s="163" t="e">
        <f t="shared" si="32"/>
        <v>#N/A</v>
      </c>
      <c r="O72" s="164" t="e">
        <f t="shared" si="33"/>
        <v>#N/A</v>
      </c>
      <c r="P72" s="13" t="e">
        <f t="shared" si="34"/>
        <v>#N/A</v>
      </c>
      <c r="Q72" s="13"/>
    </row>
    <row r="73" spans="1:17" s="2" customFormat="1" ht="46.5" customHeight="1" thickTop="1" thickBot="1" x14ac:dyDescent="0.25">
      <c r="A73" s="131" t="s">
        <v>100</v>
      </c>
      <c r="B73" s="155" t="str">
        <f t="shared" si="27"/>
        <v>-</v>
      </c>
      <c r="C73" s="157" t="s">
        <v>82</v>
      </c>
      <c r="D73" s="156"/>
      <c r="E73" s="165">
        <v>42521</v>
      </c>
      <c r="F73" s="158" t="e">
        <f t="shared" si="28"/>
        <v>#N/A</v>
      </c>
      <c r="G73" s="166">
        <f>+'[1]Prod Veg'!$G$18/1000</f>
        <v>2.4290099999999999</v>
      </c>
      <c r="H73" s="166">
        <v>2</v>
      </c>
      <c r="I73" s="158"/>
      <c r="J73" s="159" t="e">
        <f t="shared" si="26"/>
        <v>#VALUE!</v>
      </c>
      <c r="K73" s="160" t="e">
        <f t="shared" si="29"/>
        <v>#VALUE!</v>
      </c>
      <c r="L73" s="161" t="e">
        <f t="shared" si="30"/>
        <v>#VALUE!</v>
      </c>
      <c r="M73" s="162" t="e">
        <f t="shared" si="31"/>
        <v>#VALUE!</v>
      </c>
      <c r="N73" s="163" t="e">
        <f t="shared" si="32"/>
        <v>#VALUE!</v>
      </c>
      <c r="O73" s="164" t="e">
        <f t="shared" si="33"/>
        <v>#VALUE!</v>
      </c>
      <c r="P73" s="13" t="e">
        <f t="shared" si="34"/>
        <v>#VALUE!</v>
      </c>
      <c r="Q73" s="13"/>
    </row>
    <row r="74" spans="1:17" s="2" customFormat="1" ht="46.5" customHeight="1" thickTop="1" thickBot="1" x14ac:dyDescent="0.25">
      <c r="A74" s="131" t="s">
        <v>76</v>
      </c>
      <c r="B74" s="155" t="str">
        <f t="shared" si="27"/>
        <v>-</v>
      </c>
      <c r="C74" s="157" t="s">
        <v>82</v>
      </c>
      <c r="D74" s="156"/>
      <c r="E74" s="165">
        <v>42521</v>
      </c>
      <c r="F74" s="158" t="e">
        <f t="shared" si="28"/>
        <v>#N/A</v>
      </c>
      <c r="G74" s="166">
        <f>+'[1]Prod Veg'!$G$19/1000</f>
        <v>9.306239999999999</v>
      </c>
      <c r="H74" s="166">
        <v>5</v>
      </c>
      <c r="I74" s="158"/>
      <c r="J74" s="159" t="e">
        <f t="shared" si="26"/>
        <v>#VALUE!</v>
      </c>
      <c r="K74" s="160" t="e">
        <f t="shared" si="29"/>
        <v>#VALUE!</v>
      </c>
      <c r="L74" s="161" t="e">
        <f t="shared" si="30"/>
        <v>#VALUE!</v>
      </c>
      <c r="M74" s="162" t="e">
        <f t="shared" si="31"/>
        <v>#VALUE!</v>
      </c>
      <c r="N74" s="163" t="e">
        <f t="shared" si="32"/>
        <v>#VALUE!</v>
      </c>
      <c r="O74" s="164" t="e">
        <f t="shared" si="33"/>
        <v>#VALUE!</v>
      </c>
      <c r="P74" s="13" t="e">
        <f t="shared" si="34"/>
        <v>#VALUE!</v>
      </c>
      <c r="Q74" s="13"/>
    </row>
    <row r="75" spans="1:17" s="2" customFormat="1" ht="46.5" customHeight="1" thickTop="1" thickBot="1" x14ac:dyDescent="0.25">
      <c r="A75" s="131" t="s">
        <v>69</v>
      </c>
      <c r="B75" s="155" t="e">
        <f t="shared" si="27"/>
        <v>#N/A</v>
      </c>
      <c r="C75" s="157">
        <v>42521</v>
      </c>
      <c r="D75" s="156"/>
      <c r="E75" s="158"/>
      <c r="F75" s="158" t="str">
        <f t="shared" si="28"/>
        <v/>
      </c>
      <c r="G75" s="166"/>
      <c r="H75" s="166"/>
      <c r="I75" s="158"/>
      <c r="J75" s="159" t="e">
        <f t="shared" si="26"/>
        <v>#N/A</v>
      </c>
      <c r="K75" s="160" t="e">
        <f t="shared" si="29"/>
        <v>#N/A</v>
      </c>
      <c r="L75" s="161" t="e">
        <f t="shared" si="30"/>
        <v>#N/A</v>
      </c>
      <c r="M75" s="162" t="e">
        <f t="shared" si="31"/>
        <v>#N/A</v>
      </c>
      <c r="N75" s="163" t="e">
        <f t="shared" si="32"/>
        <v>#N/A</v>
      </c>
      <c r="O75" s="164" t="e">
        <f t="shared" si="33"/>
        <v>#N/A</v>
      </c>
      <c r="P75" s="13" t="e">
        <f t="shared" si="34"/>
        <v>#N/A</v>
      </c>
      <c r="Q75" s="13"/>
    </row>
    <row r="76" spans="1:17" s="2" customFormat="1" ht="46.5" customHeight="1" thickTop="1" thickBot="1" x14ac:dyDescent="0.25">
      <c r="A76" s="131" t="s">
        <v>71</v>
      </c>
      <c r="B76" s="155" t="e">
        <f t="shared" si="27"/>
        <v>#N/A</v>
      </c>
      <c r="C76" s="157">
        <v>42521</v>
      </c>
      <c r="D76" s="156"/>
      <c r="E76" s="165">
        <v>42521</v>
      </c>
      <c r="F76" s="158" t="e">
        <f t="shared" si="28"/>
        <v>#N/A</v>
      </c>
      <c r="G76" s="166">
        <f>+[1]Transf!$E$11/1000</f>
        <v>86.06022999999999</v>
      </c>
      <c r="H76" s="166">
        <v>1</v>
      </c>
      <c r="I76" s="158"/>
      <c r="J76" s="159" t="e">
        <f t="shared" si="26"/>
        <v>#N/A</v>
      </c>
      <c r="K76" s="160" t="e">
        <f t="shared" si="29"/>
        <v>#N/A</v>
      </c>
      <c r="L76" s="161" t="e">
        <f t="shared" si="30"/>
        <v>#N/A</v>
      </c>
      <c r="M76" s="162" t="e">
        <f t="shared" si="31"/>
        <v>#N/A</v>
      </c>
      <c r="N76" s="163" t="e">
        <f t="shared" si="32"/>
        <v>#N/A</v>
      </c>
      <c r="O76" s="164" t="e">
        <f t="shared" si="33"/>
        <v>#N/A</v>
      </c>
      <c r="P76" s="13" t="e">
        <f t="shared" si="34"/>
        <v>#N/A</v>
      </c>
      <c r="Q76" s="13"/>
    </row>
    <row r="77" spans="1:17" s="2" customFormat="1" ht="46.5" customHeight="1" thickTop="1" thickBot="1" x14ac:dyDescent="0.25">
      <c r="A77" s="131" t="s">
        <v>94</v>
      </c>
      <c r="B77" s="155" t="str">
        <f t="shared" si="27"/>
        <v>-</v>
      </c>
      <c r="C77" s="157" t="s">
        <v>82</v>
      </c>
      <c r="D77" s="156"/>
      <c r="E77" s="165">
        <v>42521</v>
      </c>
      <c r="F77" s="158" t="e">
        <f t="shared" si="28"/>
        <v>#N/A</v>
      </c>
      <c r="G77" s="166">
        <f>+[1]MAA!$E$20/1000</f>
        <v>11.948169999999998</v>
      </c>
      <c r="H77" s="166">
        <v>26</v>
      </c>
      <c r="I77" s="158"/>
      <c r="J77" s="159" t="e">
        <f t="shared" si="26"/>
        <v>#VALUE!</v>
      </c>
      <c r="K77" s="160" t="e">
        <f t="shared" si="29"/>
        <v>#VALUE!</v>
      </c>
      <c r="L77" s="161" t="e">
        <f t="shared" si="30"/>
        <v>#VALUE!</v>
      </c>
      <c r="M77" s="162" t="e">
        <f t="shared" si="31"/>
        <v>#VALUE!</v>
      </c>
      <c r="N77" s="163" t="e">
        <f t="shared" si="32"/>
        <v>#VALUE!</v>
      </c>
      <c r="O77" s="164" t="e">
        <f t="shared" si="33"/>
        <v>#VALUE!</v>
      </c>
      <c r="P77" s="13"/>
      <c r="Q77" s="13"/>
    </row>
    <row r="78" spans="1:17" s="2" customFormat="1" ht="46.5" customHeight="1" thickTop="1" thickBot="1" x14ac:dyDescent="0.25">
      <c r="A78" s="131" t="s">
        <v>103</v>
      </c>
      <c r="B78" s="155" t="str">
        <f t="shared" si="27"/>
        <v>-</v>
      </c>
      <c r="C78" s="157" t="s">
        <v>82</v>
      </c>
      <c r="D78" s="156"/>
      <c r="E78" s="165">
        <v>42521</v>
      </c>
      <c r="F78" s="158" t="e">
        <f t="shared" si="28"/>
        <v>#N/A</v>
      </c>
      <c r="G78" s="170">
        <f>+[1]MAA!$E$21/1000</f>
        <v>0.37457000000000001</v>
      </c>
      <c r="H78" s="166">
        <v>3</v>
      </c>
      <c r="I78" s="158"/>
      <c r="J78" s="159" t="e">
        <f t="shared" si="26"/>
        <v>#VALUE!</v>
      </c>
      <c r="K78" s="160" t="e">
        <f t="shared" si="29"/>
        <v>#VALUE!</v>
      </c>
      <c r="L78" s="161" t="e">
        <f t="shared" si="30"/>
        <v>#VALUE!</v>
      </c>
      <c r="M78" s="162" t="e">
        <f t="shared" si="31"/>
        <v>#VALUE!</v>
      </c>
      <c r="N78" s="163" t="e">
        <f t="shared" si="32"/>
        <v>#VALUE!</v>
      </c>
      <c r="O78" s="164" t="e">
        <f t="shared" si="33"/>
        <v>#VALUE!</v>
      </c>
      <c r="P78" s="13" t="e">
        <f>IF(O78&lt;&gt;B78,"VERIFICAR!","OK")</f>
        <v>#VALUE!</v>
      </c>
      <c r="Q78" s="13"/>
    </row>
    <row r="79" spans="1:17" s="2" customFormat="1" ht="46.5" customHeight="1" thickTop="1" x14ac:dyDescent="0.2">
      <c r="A79" s="131" t="s">
        <v>93</v>
      </c>
      <c r="B79" s="155" t="str">
        <f t="shared" si="27"/>
        <v>-</v>
      </c>
      <c r="C79" s="157" t="s">
        <v>82</v>
      </c>
      <c r="D79" s="156"/>
      <c r="E79" s="165">
        <v>42521</v>
      </c>
      <c r="F79" s="158" t="e">
        <f t="shared" si="28"/>
        <v>#N/A</v>
      </c>
      <c r="G79" s="166">
        <f>+[1]MZD!$E$18/1000</f>
        <v>5.3819799999999995</v>
      </c>
      <c r="H79" s="166">
        <v>7</v>
      </c>
      <c r="I79" s="158"/>
      <c r="J79" s="159" t="e">
        <f t="shared" si="26"/>
        <v>#VALUE!</v>
      </c>
      <c r="K79" s="160" t="e">
        <f t="shared" si="29"/>
        <v>#VALUE!</v>
      </c>
      <c r="L79" s="161" t="e">
        <f t="shared" si="30"/>
        <v>#VALUE!</v>
      </c>
      <c r="M79" s="162" t="e">
        <f t="shared" si="31"/>
        <v>#VALUE!</v>
      </c>
      <c r="N79" s="163" t="e">
        <f t="shared" si="32"/>
        <v>#VALUE!</v>
      </c>
      <c r="O79" s="164" t="e">
        <f t="shared" si="33"/>
        <v>#VALUE!</v>
      </c>
      <c r="P79" s="13" t="e">
        <f>IF(O79&lt;&gt;B79,"VERIFICAR!","OK")</f>
        <v>#VALUE!</v>
      </c>
      <c r="Q79" s="13"/>
    </row>
    <row r="80" spans="1:17" s="58" customFormat="1" ht="6" customHeight="1" thickBot="1" x14ac:dyDescent="0.25">
      <c r="A80" s="132"/>
      <c r="B80" s="134"/>
      <c r="C80" s="93"/>
      <c r="D80" s="56"/>
      <c r="E80" s="124"/>
      <c r="F80" s="124"/>
      <c r="G80" s="56"/>
      <c r="H80" s="56"/>
      <c r="I80" s="56"/>
      <c r="J80" s="56" t="str">
        <f t="shared" si="26"/>
        <v/>
      </c>
      <c r="K80" s="110"/>
      <c r="L80" s="111"/>
      <c r="M80" s="111"/>
      <c r="N80" s="112"/>
      <c r="O80" s="104"/>
    </row>
    <row r="81" spans="1:17" customFormat="1" ht="37.5" customHeight="1" thickTop="1" thickBot="1" x14ac:dyDescent="0.25">
      <c r="A81" s="130" t="s">
        <v>20</v>
      </c>
      <c r="B81" s="133"/>
      <c r="C81" s="51"/>
      <c r="D81" s="51"/>
      <c r="E81" s="51"/>
      <c r="F81" s="51"/>
      <c r="G81" s="51"/>
      <c r="H81" s="51"/>
      <c r="I81" s="51"/>
      <c r="J81" s="51" t="str">
        <f t="shared" si="26"/>
        <v/>
      </c>
      <c r="K81" s="51"/>
      <c r="L81" s="51"/>
      <c r="M81" s="51"/>
      <c r="N81" s="51"/>
      <c r="O81" s="51"/>
    </row>
    <row r="82" spans="1:17" s="2" customFormat="1" ht="46.5" customHeight="1" thickTop="1" thickBot="1" x14ac:dyDescent="0.25">
      <c r="A82" s="131" t="s">
        <v>108</v>
      </c>
      <c r="B82" s="155" t="e">
        <f t="shared" ref="B82:B95" si="35">IF(C82="-","-",O82)</f>
        <v>#N/A</v>
      </c>
      <c r="C82" s="157">
        <v>42551</v>
      </c>
      <c r="D82" s="156"/>
      <c r="E82" s="165">
        <v>42551</v>
      </c>
      <c r="F82" s="158" t="e">
        <f t="shared" ref="F82:F95" si="36">IF(ISBLANK(E82)=FALSE(),VLOOKUP(WEEKDAY(E82),$B$124:$C$130,2),"")</f>
        <v>#N/A</v>
      </c>
      <c r="G82" s="166">
        <f>+'[1]Prod Ani'!$G$27/1000</f>
        <v>119.79885</v>
      </c>
      <c r="H82" s="166">
        <v>16</v>
      </c>
      <c r="I82" s="158"/>
      <c r="J82" s="159" t="e">
        <f t="shared" si="26"/>
        <v>#N/A</v>
      </c>
      <c r="K82" s="160" t="e">
        <f t="shared" ref="K82:K95" si="37">IF(J82="Qui",C82-3,IF(J82="Seg",C82,IF(J82="Ter",C82-1,IF(J82="Qua",C82-2,IF(J82="Sex",C82-4)))))</f>
        <v>#N/A</v>
      </c>
      <c r="L82" s="161" t="e">
        <f t="shared" ref="L82:L95" si="38">IF(ISBLANK(K82)=FALSE(),VLOOKUP(WEEKDAY(K82),$B$124:$D$130,2),"")</f>
        <v>#N/A</v>
      </c>
      <c r="M82" s="162" t="e">
        <f t="shared" ref="M82:M95" si="39">IF(J82="Qui",C82+1,IF(J82="Seg",C82+4,IF(J82="Ter",C82+3,IF(J82="Qua",C82+2,IF(J82="Sex",C82)))))</f>
        <v>#N/A</v>
      </c>
      <c r="N82" s="163" t="e">
        <f t="shared" ref="N82:N95" si="40">IF(ISBLANK(M82)=FALSE(),VLOOKUP(WEEKDAY(M82),$B$124:$D$130,2),"")</f>
        <v>#N/A</v>
      </c>
      <c r="O82" s="164" t="e">
        <f t="shared" ref="O82:O95" si="41">IF(MONTH(K82)&lt;&gt;MONTH(M82),CONCATENATE(TEXT(DAY(K82),"##")," ",VLOOKUP(MONTH(K82),$B$132:$C$143,2)," a ",TEXT(DAY(M82),"##")," ",VLOOKUP(MONTH(M82),$B$132:$C$143,2)," ",MID(YEAR(K82),3,2)),CONCATENATE(TEXT(DAY(K82),"##")," a ",TEXT(DAY(M82),"##")," ",VLOOKUP(MONTH(M82),$B$132:$C$143,2)," ",MID(YEAR(K82),3,2)))</f>
        <v>#N/A</v>
      </c>
      <c r="P82" s="13" t="e">
        <f>IF(O82&lt;&gt;B82,"VERIFICAR!","OK")</f>
        <v>#N/A</v>
      </c>
      <c r="Q82" s="13"/>
    </row>
    <row r="83" spans="1:17" s="2" customFormat="1" ht="46.5" customHeight="1" thickTop="1" thickBot="1" x14ac:dyDescent="0.25">
      <c r="A83" s="131" t="s">
        <v>77</v>
      </c>
      <c r="B83" s="155" t="e">
        <f t="shared" si="35"/>
        <v>#N/A</v>
      </c>
      <c r="C83" s="157">
        <v>42551</v>
      </c>
      <c r="D83" s="156"/>
      <c r="E83" s="165">
        <v>42551</v>
      </c>
      <c r="F83" s="158" t="e">
        <f t="shared" si="36"/>
        <v>#N/A</v>
      </c>
      <c r="G83" s="166"/>
      <c r="H83" s="166"/>
      <c r="I83" s="158"/>
      <c r="J83" s="159" t="e">
        <f t="shared" si="26"/>
        <v>#N/A</v>
      </c>
      <c r="K83" s="160" t="e">
        <f t="shared" si="37"/>
        <v>#N/A</v>
      </c>
      <c r="L83" s="161" t="e">
        <f t="shared" si="38"/>
        <v>#N/A</v>
      </c>
      <c r="M83" s="162" t="e">
        <f t="shared" si="39"/>
        <v>#N/A</v>
      </c>
      <c r="N83" s="163" t="e">
        <f t="shared" si="40"/>
        <v>#N/A</v>
      </c>
      <c r="O83" s="164" t="e">
        <f t="shared" si="41"/>
        <v>#N/A</v>
      </c>
      <c r="P83" s="13" t="e">
        <f>IF(O83&lt;&gt;B83,"VERIFICAR!","OK")</f>
        <v>#N/A</v>
      </c>
      <c r="Q83" s="13"/>
    </row>
    <row r="84" spans="1:17" s="2" customFormat="1" ht="46.5" customHeight="1" thickTop="1" thickBot="1" x14ac:dyDescent="0.25">
      <c r="A84" s="131" t="s">
        <v>74</v>
      </c>
      <c r="B84" s="155" t="e">
        <f t="shared" si="35"/>
        <v>#N/A</v>
      </c>
      <c r="C84" s="157">
        <v>42551</v>
      </c>
      <c r="D84" s="156"/>
      <c r="E84" s="165">
        <v>42551</v>
      </c>
      <c r="F84" s="158" t="e">
        <f t="shared" si="36"/>
        <v>#N/A</v>
      </c>
      <c r="G84" s="166"/>
      <c r="H84" s="166"/>
      <c r="I84" s="158"/>
      <c r="J84" s="159" t="e">
        <f t="shared" si="26"/>
        <v>#N/A</v>
      </c>
      <c r="K84" s="160" t="e">
        <f t="shared" si="37"/>
        <v>#N/A</v>
      </c>
      <c r="L84" s="161" t="e">
        <f t="shared" si="38"/>
        <v>#N/A</v>
      </c>
      <c r="M84" s="162" t="e">
        <f t="shared" si="39"/>
        <v>#N/A</v>
      </c>
      <c r="N84" s="163" t="e">
        <f t="shared" si="40"/>
        <v>#N/A</v>
      </c>
      <c r="O84" s="164" t="e">
        <f t="shared" si="41"/>
        <v>#N/A</v>
      </c>
      <c r="P84" s="13"/>
      <c r="Q84" s="13"/>
    </row>
    <row r="85" spans="1:17" s="2" customFormat="1" ht="46.5" customHeight="1" thickTop="1" thickBot="1" x14ac:dyDescent="0.25">
      <c r="A85" s="131" t="s">
        <v>76</v>
      </c>
      <c r="B85" s="155" t="e">
        <f t="shared" si="35"/>
        <v>#N/A</v>
      </c>
      <c r="C85" s="157">
        <v>42551</v>
      </c>
      <c r="D85" s="156"/>
      <c r="E85" s="165">
        <v>42551</v>
      </c>
      <c r="F85" s="158" t="e">
        <f t="shared" si="36"/>
        <v>#N/A</v>
      </c>
      <c r="G85" s="166"/>
      <c r="H85" s="166"/>
      <c r="I85" s="158"/>
      <c r="J85" s="159" t="e">
        <f t="shared" si="26"/>
        <v>#N/A</v>
      </c>
      <c r="K85" s="160" t="e">
        <f t="shared" si="37"/>
        <v>#N/A</v>
      </c>
      <c r="L85" s="161" t="e">
        <f t="shared" si="38"/>
        <v>#N/A</v>
      </c>
      <c r="M85" s="162" t="e">
        <f t="shared" si="39"/>
        <v>#N/A</v>
      </c>
      <c r="N85" s="163" t="e">
        <f t="shared" si="40"/>
        <v>#N/A</v>
      </c>
      <c r="O85" s="164" t="e">
        <f t="shared" si="41"/>
        <v>#N/A</v>
      </c>
      <c r="P85" s="13"/>
      <c r="Q85" s="13"/>
    </row>
    <row r="86" spans="1:17" s="2" customFormat="1" ht="46.5" customHeight="1" thickTop="1" thickBot="1" x14ac:dyDescent="0.25">
      <c r="A86" s="131" t="s">
        <v>99</v>
      </c>
      <c r="B86" s="155" t="e">
        <f t="shared" si="35"/>
        <v>#N/A</v>
      </c>
      <c r="C86" s="157">
        <v>42551</v>
      </c>
      <c r="D86" s="156"/>
      <c r="E86" s="165">
        <v>42551</v>
      </c>
      <c r="F86" s="158" t="e">
        <f t="shared" si="36"/>
        <v>#N/A</v>
      </c>
      <c r="G86" s="166">
        <f>+[1]Comerc.!$E$7/1000</f>
        <v>179.40548000000001</v>
      </c>
      <c r="H86" s="166">
        <v>13</v>
      </c>
      <c r="I86" s="158"/>
      <c r="J86" s="159" t="e">
        <f t="shared" si="26"/>
        <v>#N/A</v>
      </c>
      <c r="K86" s="160" t="e">
        <f t="shared" si="37"/>
        <v>#N/A</v>
      </c>
      <c r="L86" s="161" t="e">
        <f t="shared" si="38"/>
        <v>#N/A</v>
      </c>
      <c r="M86" s="162" t="e">
        <f t="shared" si="39"/>
        <v>#N/A</v>
      </c>
      <c r="N86" s="163" t="e">
        <f t="shared" si="40"/>
        <v>#N/A</v>
      </c>
      <c r="O86" s="164" t="e">
        <f t="shared" si="41"/>
        <v>#N/A</v>
      </c>
      <c r="P86" s="13"/>
      <c r="Q86" s="13"/>
    </row>
    <row r="87" spans="1:17" s="2" customFormat="1" ht="46.5" customHeight="1" thickTop="1" thickBot="1" x14ac:dyDescent="0.25">
      <c r="A87" s="131" t="s">
        <v>107</v>
      </c>
      <c r="B87" s="155" t="str">
        <f t="shared" si="35"/>
        <v>-</v>
      </c>
      <c r="C87" s="157" t="s">
        <v>82</v>
      </c>
      <c r="D87" s="156"/>
      <c r="E87" s="165">
        <v>42551</v>
      </c>
      <c r="F87" s="158" t="e">
        <f t="shared" si="36"/>
        <v>#N/A</v>
      </c>
      <c r="G87" s="166">
        <f>+'[1]Prod Ani'!$G$28/1000</f>
        <v>16.830860000000001</v>
      </c>
      <c r="H87" s="166">
        <v>10</v>
      </c>
      <c r="I87" s="158"/>
      <c r="J87" s="159" t="e">
        <f t="shared" si="26"/>
        <v>#VALUE!</v>
      </c>
      <c r="K87" s="160" t="e">
        <f t="shared" si="37"/>
        <v>#VALUE!</v>
      </c>
      <c r="L87" s="161" t="e">
        <f t="shared" si="38"/>
        <v>#VALUE!</v>
      </c>
      <c r="M87" s="162" t="e">
        <f t="shared" si="39"/>
        <v>#VALUE!</v>
      </c>
      <c r="N87" s="163" t="e">
        <f t="shared" si="40"/>
        <v>#VALUE!</v>
      </c>
      <c r="O87" s="164" t="e">
        <f t="shared" si="41"/>
        <v>#VALUE!</v>
      </c>
      <c r="P87" s="13" t="e">
        <f>IF(O87&lt;&gt;B87,"VERIFICAR!","OK")</f>
        <v>#VALUE!</v>
      </c>
      <c r="Q87" s="13"/>
    </row>
    <row r="88" spans="1:17" s="2" customFormat="1" ht="46.5" customHeight="1" thickTop="1" thickBot="1" x14ac:dyDescent="0.25">
      <c r="A88" s="131" t="s">
        <v>104</v>
      </c>
      <c r="B88" s="155" t="str">
        <f t="shared" si="35"/>
        <v>-</v>
      </c>
      <c r="C88" s="157" t="s">
        <v>82</v>
      </c>
      <c r="D88" s="156"/>
      <c r="E88" s="165">
        <v>42551</v>
      </c>
      <c r="F88" s="158" t="e">
        <f t="shared" si="36"/>
        <v>#N/A</v>
      </c>
      <c r="G88" s="166">
        <f>+'[1]Prod Ani'!$G$29/1000</f>
        <v>104.92505</v>
      </c>
      <c r="H88" s="166">
        <v>2571</v>
      </c>
      <c r="I88" s="158"/>
      <c r="J88" s="159" t="e">
        <f t="shared" si="26"/>
        <v>#VALUE!</v>
      </c>
      <c r="K88" s="160" t="e">
        <f t="shared" si="37"/>
        <v>#VALUE!</v>
      </c>
      <c r="L88" s="161" t="e">
        <f t="shared" si="38"/>
        <v>#VALUE!</v>
      </c>
      <c r="M88" s="162" t="e">
        <f t="shared" si="39"/>
        <v>#VALUE!</v>
      </c>
      <c r="N88" s="163" t="e">
        <f t="shared" si="40"/>
        <v>#VALUE!</v>
      </c>
      <c r="O88" s="164" t="e">
        <f t="shared" si="41"/>
        <v>#VALUE!</v>
      </c>
      <c r="P88" s="13" t="e">
        <f>IF(O88&lt;&gt;B88,"VERIFICAR!","OK")</f>
        <v>#VALUE!</v>
      </c>
      <c r="Q88" s="13"/>
    </row>
    <row r="89" spans="1:17" s="2" customFormat="1" ht="46.5" customHeight="1" thickTop="1" thickBot="1" x14ac:dyDescent="0.25">
      <c r="A89" s="131" t="s">
        <v>105</v>
      </c>
      <c r="B89" s="155" t="str">
        <f t="shared" si="35"/>
        <v>-</v>
      </c>
      <c r="C89" s="157" t="s">
        <v>82</v>
      </c>
      <c r="D89" s="156"/>
      <c r="E89" s="165">
        <v>42551</v>
      </c>
      <c r="F89" s="158" t="e">
        <f t="shared" si="36"/>
        <v>#N/A</v>
      </c>
      <c r="G89" s="166">
        <f>+'[1]Prod Ani'!$G$30/1000</f>
        <v>669.13419999999996</v>
      </c>
      <c r="H89" s="166">
        <v>2528</v>
      </c>
      <c r="I89" s="158"/>
      <c r="J89" s="159" t="e">
        <f t="shared" si="26"/>
        <v>#VALUE!</v>
      </c>
      <c r="K89" s="160" t="e">
        <f t="shared" si="37"/>
        <v>#VALUE!</v>
      </c>
      <c r="L89" s="161" t="e">
        <f t="shared" si="38"/>
        <v>#VALUE!</v>
      </c>
      <c r="M89" s="162" t="e">
        <f t="shared" si="39"/>
        <v>#VALUE!</v>
      </c>
      <c r="N89" s="163" t="e">
        <f t="shared" si="40"/>
        <v>#VALUE!</v>
      </c>
      <c r="O89" s="164" t="e">
        <f t="shared" si="41"/>
        <v>#VALUE!</v>
      </c>
      <c r="P89" s="13"/>
      <c r="Q89" s="13"/>
    </row>
    <row r="90" spans="1:17" s="2" customFormat="1" ht="46.5" customHeight="1" thickTop="1" thickBot="1" x14ac:dyDescent="0.25">
      <c r="A90" s="131" t="s">
        <v>106</v>
      </c>
      <c r="B90" s="155" t="str">
        <f t="shared" si="35"/>
        <v>-</v>
      </c>
      <c r="C90" s="157" t="s">
        <v>82</v>
      </c>
      <c r="D90" s="156"/>
      <c r="E90" s="165">
        <v>42551</v>
      </c>
      <c r="F90" s="158" t="e">
        <f t="shared" si="36"/>
        <v>#N/A</v>
      </c>
      <c r="G90" s="166">
        <f>+'[1]Prod Ani'!$G$31/1000</f>
        <v>13.978650000000002</v>
      </c>
      <c r="H90" s="166">
        <v>30</v>
      </c>
      <c r="I90" s="158"/>
      <c r="J90" s="159" t="e">
        <f t="shared" si="26"/>
        <v>#VALUE!</v>
      </c>
      <c r="K90" s="160" t="e">
        <f t="shared" si="37"/>
        <v>#VALUE!</v>
      </c>
      <c r="L90" s="161" t="e">
        <f t="shared" si="38"/>
        <v>#VALUE!</v>
      </c>
      <c r="M90" s="162" t="e">
        <f t="shared" si="39"/>
        <v>#VALUE!</v>
      </c>
      <c r="N90" s="163" t="e">
        <f t="shared" si="40"/>
        <v>#VALUE!</v>
      </c>
      <c r="O90" s="164" t="e">
        <f t="shared" si="41"/>
        <v>#VALUE!</v>
      </c>
      <c r="P90" s="13"/>
      <c r="Q90" s="13"/>
    </row>
    <row r="91" spans="1:17" s="2" customFormat="1" ht="46.5" customHeight="1" thickTop="1" thickBot="1" x14ac:dyDescent="0.25">
      <c r="A91" s="131" t="s">
        <v>96</v>
      </c>
      <c r="B91" s="155" t="str">
        <f t="shared" si="35"/>
        <v>-</v>
      </c>
      <c r="C91" s="157" t="s">
        <v>82</v>
      </c>
      <c r="D91" s="156"/>
      <c r="E91" s="165">
        <v>42551</v>
      </c>
      <c r="F91" s="158" t="e">
        <f t="shared" si="36"/>
        <v>#N/A</v>
      </c>
      <c r="G91" s="166">
        <f>+'[1]Prod Veg'!$G$20/1000</f>
        <v>120.01786</v>
      </c>
      <c r="H91" s="166">
        <v>19</v>
      </c>
      <c r="I91" s="158"/>
      <c r="J91" s="159" t="e">
        <f t="shared" si="26"/>
        <v>#VALUE!</v>
      </c>
      <c r="K91" s="160" t="e">
        <f t="shared" si="37"/>
        <v>#VALUE!</v>
      </c>
      <c r="L91" s="161" t="e">
        <f t="shared" si="38"/>
        <v>#VALUE!</v>
      </c>
      <c r="M91" s="162" t="e">
        <f t="shared" si="39"/>
        <v>#VALUE!</v>
      </c>
      <c r="N91" s="163" t="e">
        <f t="shared" si="40"/>
        <v>#VALUE!</v>
      </c>
      <c r="O91" s="164" t="e">
        <f t="shared" si="41"/>
        <v>#VALUE!</v>
      </c>
      <c r="P91" s="13"/>
      <c r="Q91" s="13"/>
    </row>
    <row r="92" spans="1:17" s="2" customFormat="1" ht="46.5" customHeight="1" thickTop="1" thickBot="1" x14ac:dyDescent="0.25">
      <c r="A92" s="131" t="s">
        <v>109</v>
      </c>
      <c r="B92" s="155" t="str">
        <f t="shared" si="35"/>
        <v>-</v>
      </c>
      <c r="C92" s="157" t="s">
        <v>82</v>
      </c>
      <c r="D92" s="156"/>
      <c r="E92" s="165">
        <v>42551</v>
      </c>
      <c r="F92" s="158" t="e">
        <f t="shared" si="36"/>
        <v>#N/A</v>
      </c>
      <c r="G92" s="166">
        <f>+'[1]Prod Veg'!$G$21/1000</f>
        <v>6.2019500000000001</v>
      </c>
      <c r="H92" s="166">
        <v>4</v>
      </c>
      <c r="I92" s="158"/>
      <c r="J92" s="159" t="e">
        <f t="shared" si="26"/>
        <v>#VALUE!</v>
      </c>
      <c r="K92" s="160" t="e">
        <f t="shared" si="37"/>
        <v>#VALUE!</v>
      </c>
      <c r="L92" s="161" t="e">
        <f t="shared" si="38"/>
        <v>#VALUE!</v>
      </c>
      <c r="M92" s="162" t="e">
        <f t="shared" si="39"/>
        <v>#VALUE!</v>
      </c>
      <c r="N92" s="163" t="e">
        <f t="shared" si="40"/>
        <v>#VALUE!</v>
      </c>
      <c r="O92" s="164" t="e">
        <f t="shared" si="41"/>
        <v>#VALUE!</v>
      </c>
      <c r="P92" s="13" t="e">
        <f>IF(O92&lt;&gt;B92,"VERIFICAR!","OK")</f>
        <v>#VALUE!</v>
      </c>
      <c r="Q92" s="13"/>
    </row>
    <row r="93" spans="1:17" s="2" customFormat="1" ht="46.5" customHeight="1" thickTop="1" thickBot="1" x14ac:dyDescent="0.25">
      <c r="A93" s="131" t="s">
        <v>110</v>
      </c>
      <c r="B93" s="155" t="str">
        <f t="shared" si="35"/>
        <v>-</v>
      </c>
      <c r="C93" s="157" t="s">
        <v>82</v>
      </c>
      <c r="D93" s="156"/>
      <c r="E93" s="165">
        <v>42551</v>
      </c>
      <c r="F93" s="158" t="e">
        <f t="shared" si="36"/>
        <v>#N/A</v>
      </c>
      <c r="G93" s="166">
        <f>+[1]Transf!$E$12/1000</f>
        <v>11.21472</v>
      </c>
      <c r="H93" s="166">
        <v>1</v>
      </c>
      <c r="I93" s="158"/>
      <c r="J93" s="159" t="e">
        <f t="shared" si="26"/>
        <v>#VALUE!</v>
      </c>
      <c r="K93" s="160" t="e">
        <f t="shared" si="37"/>
        <v>#VALUE!</v>
      </c>
      <c r="L93" s="161" t="e">
        <f t="shared" si="38"/>
        <v>#VALUE!</v>
      </c>
      <c r="M93" s="162" t="e">
        <f t="shared" si="39"/>
        <v>#VALUE!</v>
      </c>
      <c r="N93" s="163" t="e">
        <f t="shared" si="40"/>
        <v>#VALUE!</v>
      </c>
      <c r="O93" s="164" t="e">
        <f t="shared" si="41"/>
        <v>#VALUE!</v>
      </c>
      <c r="P93" s="13"/>
      <c r="Q93" s="13"/>
    </row>
    <row r="94" spans="1:17" s="2" customFormat="1" ht="46.5" customHeight="1" thickTop="1" thickBot="1" x14ac:dyDescent="0.25">
      <c r="A94" s="131" t="s">
        <v>97</v>
      </c>
      <c r="B94" s="155" t="e">
        <f t="shared" si="35"/>
        <v>#N/A</v>
      </c>
      <c r="C94" s="157">
        <v>42521</v>
      </c>
      <c r="D94" s="156"/>
      <c r="E94" s="165">
        <v>42551</v>
      </c>
      <c r="F94" s="158" t="e">
        <f t="shared" si="36"/>
        <v>#N/A</v>
      </c>
      <c r="G94" s="166">
        <f>+'[1]Inov e Qual'!$G$8/1000</f>
        <v>529.59028999999998</v>
      </c>
      <c r="H94" s="166">
        <v>6</v>
      </c>
      <c r="I94" s="158"/>
      <c r="J94" s="159" t="e">
        <f t="shared" si="26"/>
        <v>#N/A</v>
      </c>
      <c r="K94" s="160" t="e">
        <f t="shared" si="37"/>
        <v>#N/A</v>
      </c>
      <c r="L94" s="161" t="e">
        <f t="shared" si="38"/>
        <v>#N/A</v>
      </c>
      <c r="M94" s="162" t="e">
        <f t="shared" si="39"/>
        <v>#N/A</v>
      </c>
      <c r="N94" s="163" t="e">
        <f t="shared" si="40"/>
        <v>#N/A</v>
      </c>
      <c r="O94" s="164" t="e">
        <f t="shared" si="41"/>
        <v>#N/A</v>
      </c>
      <c r="P94" s="13"/>
      <c r="Q94" s="13"/>
    </row>
    <row r="95" spans="1:17" s="2" customFormat="1" ht="46.5" customHeight="1" thickTop="1" x14ac:dyDescent="0.2">
      <c r="A95" s="131" t="s">
        <v>98</v>
      </c>
      <c r="B95" s="155" t="e">
        <f t="shared" si="35"/>
        <v>#N/A</v>
      </c>
      <c r="C95" s="157">
        <v>42521</v>
      </c>
      <c r="D95" s="156"/>
      <c r="E95" s="165">
        <v>42551</v>
      </c>
      <c r="F95" s="158" t="e">
        <f t="shared" si="36"/>
        <v>#N/A</v>
      </c>
      <c r="G95" s="166">
        <f>+[1]Comerc.!$E$13/1000</f>
        <v>526.54541999999992</v>
      </c>
      <c r="H95" s="166">
        <v>27</v>
      </c>
      <c r="I95" s="158"/>
      <c r="J95" s="159" t="e">
        <f t="shared" si="26"/>
        <v>#N/A</v>
      </c>
      <c r="K95" s="160" t="e">
        <f t="shared" si="37"/>
        <v>#N/A</v>
      </c>
      <c r="L95" s="161" t="e">
        <f t="shared" si="38"/>
        <v>#N/A</v>
      </c>
      <c r="M95" s="162" t="e">
        <f t="shared" si="39"/>
        <v>#N/A</v>
      </c>
      <c r="N95" s="163" t="e">
        <f t="shared" si="40"/>
        <v>#N/A</v>
      </c>
      <c r="O95" s="164" t="e">
        <f t="shared" si="41"/>
        <v>#N/A</v>
      </c>
      <c r="P95" s="13"/>
      <c r="Q95" s="13"/>
    </row>
    <row r="96" spans="1:17" s="58" customFormat="1" ht="6" customHeight="1" thickBot="1" x14ac:dyDescent="0.25">
      <c r="A96" s="132"/>
      <c r="B96" s="134"/>
      <c r="C96" s="93"/>
      <c r="D96" s="56"/>
      <c r="E96" s="124"/>
      <c r="F96" s="124"/>
      <c r="G96" s="56"/>
      <c r="H96" s="56"/>
      <c r="I96" s="56"/>
      <c r="J96" s="56" t="str">
        <f t="shared" si="26"/>
        <v/>
      </c>
      <c r="K96" s="110"/>
      <c r="L96" s="111"/>
      <c r="M96" s="111"/>
      <c r="N96" s="112"/>
      <c r="O96" s="104"/>
    </row>
    <row r="97" spans="1:18" customFormat="1" ht="37.5" customHeight="1" thickTop="1" thickBot="1" x14ac:dyDescent="0.25">
      <c r="A97" s="130" t="s">
        <v>111</v>
      </c>
      <c r="B97" s="133"/>
      <c r="C97" s="51"/>
      <c r="D97" s="51"/>
      <c r="E97" s="51"/>
      <c r="F97" s="51"/>
      <c r="G97" s="51"/>
      <c r="H97" s="51"/>
      <c r="I97" s="51"/>
      <c r="J97" s="51" t="str">
        <f t="shared" si="26"/>
        <v/>
      </c>
      <c r="K97" s="51"/>
      <c r="L97" s="51"/>
      <c r="M97" s="51"/>
      <c r="N97" s="51"/>
      <c r="O97" s="51"/>
    </row>
    <row r="98" spans="1:18" s="2" customFormat="1" ht="46.5" customHeight="1" thickTop="1" thickBot="1" x14ac:dyDescent="0.25">
      <c r="A98" s="131" t="s">
        <v>112</v>
      </c>
      <c r="B98" s="155" t="str">
        <f>IF(C98="-","-",O98)</f>
        <v>-</v>
      </c>
      <c r="C98" s="157" t="s">
        <v>82</v>
      </c>
      <c r="D98" s="156"/>
      <c r="E98" s="165">
        <v>42580</v>
      </c>
      <c r="F98" s="158" t="e">
        <f>IF(ISBLANK(E98)=FALSE(),VLOOKUP(WEEKDAY(E98),$B$124:$C$130,2),"")</f>
        <v>#N/A</v>
      </c>
      <c r="G98" s="166">
        <f>+'[1]Prod Veg'!$G$22/1000</f>
        <v>1.0920000000000001</v>
      </c>
      <c r="H98" s="166">
        <v>2</v>
      </c>
      <c r="I98" s="158"/>
      <c r="J98" s="159" t="e">
        <f t="shared" si="26"/>
        <v>#VALUE!</v>
      </c>
      <c r="K98" s="160" t="e">
        <f>IF(J98="Qui",C98-3,IF(J98="Seg",C98,IF(J98="Ter",C98-1,IF(J98="Qua",C98-2,IF(J98="Sex",C98-4)))))</f>
        <v>#VALUE!</v>
      </c>
      <c r="L98" s="161" t="e">
        <f>IF(ISBLANK(K98)=FALSE(),VLOOKUP(WEEKDAY(K98),$B$124:$D$130,2),"")</f>
        <v>#VALUE!</v>
      </c>
      <c r="M98" s="162" t="e">
        <f>IF(J98="Qui",C98+1,IF(J98="Seg",C98+4,IF(J98="Ter",C98+3,IF(J98="Qua",C98+2,IF(J98="Sex",C98)))))</f>
        <v>#VALUE!</v>
      </c>
      <c r="N98" s="163" t="e">
        <f>IF(ISBLANK(M98)=FALSE(),VLOOKUP(WEEKDAY(M98),$B$124:$D$130,2),"")</f>
        <v>#VALUE!</v>
      </c>
      <c r="O98" s="164" t="e">
        <f>IF(MONTH(K98)&lt;&gt;MONTH(M98),CONCATENATE(TEXT(DAY(K98),"##")," ",VLOOKUP(MONTH(K98),$B$132:$C$143,2)," a ",TEXT(DAY(M98),"##")," ",VLOOKUP(MONTH(M98),$B$132:$C$143,2)," ",MID(YEAR(K98),3,2)),CONCATENATE(TEXT(DAY(K98),"##")," a ",TEXT(DAY(M98),"##")," ",VLOOKUP(MONTH(M98),$B$132:$C$143,2)," ",MID(YEAR(K98),3,2)))</f>
        <v>#VALUE!</v>
      </c>
      <c r="P98" s="13" t="e">
        <f>IF(O98&lt;&gt;B98,"VERIFICAR!","OK")</f>
        <v>#VALUE!</v>
      </c>
      <c r="Q98" s="13"/>
    </row>
    <row r="99" spans="1:18" s="2" customFormat="1" ht="46.5" customHeight="1" thickTop="1" thickBot="1" x14ac:dyDescent="0.25">
      <c r="A99" s="131" t="s">
        <v>104</v>
      </c>
      <c r="B99" s="155" t="str">
        <f>IF(C99="-","-",O99)</f>
        <v>-</v>
      </c>
      <c r="C99" s="157" t="s">
        <v>82</v>
      </c>
      <c r="D99" s="156"/>
      <c r="E99" s="165">
        <v>42580</v>
      </c>
      <c r="F99" s="158" t="e">
        <f>IF(ISBLANK(E99)=FALSE(),VLOOKUP(WEEKDAY(E99),$B$124:$C$130,2),"")</f>
        <v>#N/A</v>
      </c>
      <c r="G99" s="170">
        <f>+'[1]Prod Ani'!$G$32/1000</f>
        <v>0.12984000000000001</v>
      </c>
      <c r="H99" s="166">
        <v>8</v>
      </c>
      <c r="I99" s="158"/>
      <c r="J99" s="159" t="e">
        <f t="shared" si="26"/>
        <v>#VALUE!</v>
      </c>
      <c r="K99" s="160" t="e">
        <f>IF(J99="Qui",C99-3,IF(J99="Seg",C99,IF(J99="Ter",C99-1,IF(J99="Qua",C99-2,IF(J99="Sex",C99-4)))))</f>
        <v>#VALUE!</v>
      </c>
      <c r="L99" s="161" t="e">
        <f>IF(ISBLANK(K99)=FALSE(),VLOOKUP(WEEKDAY(K99),$B$124:$D$130,2),"")</f>
        <v>#VALUE!</v>
      </c>
      <c r="M99" s="162" t="e">
        <f>IF(J99="Qui",C99+1,IF(J99="Seg",C99+4,IF(J99="Ter",C99+3,IF(J99="Qua",C99+2,IF(J99="Sex",C99)))))</f>
        <v>#VALUE!</v>
      </c>
      <c r="N99" s="163" t="e">
        <f>IF(ISBLANK(M99)=FALSE(),VLOOKUP(WEEKDAY(M99),$B$124:$D$130,2),"")</f>
        <v>#VALUE!</v>
      </c>
      <c r="O99" s="164" t="e">
        <f>IF(MONTH(K99)&lt;&gt;MONTH(M99),CONCATENATE(TEXT(DAY(K99),"##")," ",VLOOKUP(MONTH(K99),$B$132:$C$143,2)," a ",TEXT(DAY(M99),"##")," ",VLOOKUP(MONTH(M99),$B$132:$C$143,2)," ",MID(YEAR(K99),3,2)),CONCATENATE(TEXT(DAY(K99),"##")," a ",TEXT(DAY(M99),"##")," ",VLOOKUP(MONTH(M99),$B$132:$C$143,2)," ",MID(YEAR(K99),3,2)))</f>
        <v>#VALUE!</v>
      </c>
      <c r="P99" s="13" t="e">
        <f>IF(O99&lt;&gt;B99,"VERIFICAR!","OK")</f>
        <v>#VALUE!</v>
      </c>
      <c r="Q99" s="13"/>
    </row>
    <row r="100" spans="1:18" s="2" customFormat="1" ht="46.5" customHeight="1" thickTop="1" x14ac:dyDescent="0.2">
      <c r="A100" s="131" t="s">
        <v>105</v>
      </c>
      <c r="B100" s="155" t="str">
        <f>IF(C100="-","-",O100)</f>
        <v>-</v>
      </c>
      <c r="C100" s="157" t="s">
        <v>82</v>
      </c>
      <c r="D100" s="156"/>
      <c r="E100" s="165">
        <v>42580</v>
      </c>
      <c r="F100" s="158" t="e">
        <f>IF(ISBLANK(E100)=FALSE(),VLOOKUP(WEEKDAY(E100),$B$124:$C$130,2),"")</f>
        <v>#N/A</v>
      </c>
      <c r="G100" s="166">
        <f>+'[1]Prod Ani'!$G$33/1000</f>
        <v>1.4539900000000001</v>
      </c>
      <c r="H100" s="166">
        <v>8</v>
      </c>
      <c r="I100" s="158"/>
      <c r="J100" s="159" t="e">
        <f t="shared" si="26"/>
        <v>#VALUE!</v>
      </c>
      <c r="K100" s="160" t="e">
        <f>IF(J100="Qui",C100-3,IF(J100="Seg",C100,IF(J100="Ter",C100-1,IF(J100="Qua",C100-2,IF(J100="Sex",C100-4)))))</f>
        <v>#VALUE!</v>
      </c>
      <c r="L100" s="161" t="e">
        <f>IF(ISBLANK(K100)=FALSE(),VLOOKUP(WEEKDAY(K100),$B$124:$D$130,2),"")</f>
        <v>#VALUE!</v>
      </c>
      <c r="M100" s="162" t="e">
        <f>IF(J100="Qui",C100+1,IF(J100="Seg",C100+4,IF(J100="Ter",C100+3,IF(J100="Qua",C100+2,IF(J100="Sex",C100)))))</f>
        <v>#VALUE!</v>
      </c>
      <c r="N100" s="163" t="e">
        <f>IF(ISBLANK(M100)=FALSE(),VLOOKUP(WEEKDAY(M100),$B$124:$D$130,2),"")</f>
        <v>#VALUE!</v>
      </c>
      <c r="O100" s="164" t="e">
        <f>IF(MONTH(K100)&lt;&gt;MONTH(M100),CONCATENATE(TEXT(DAY(K100),"##")," ",VLOOKUP(MONTH(K100),$B$132:$C$143,2)," a ",TEXT(DAY(M100),"##")," ",VLOOKUP(MONTH(M100),$B$132:$C$143,2)," ",MID(YEAR(K100),3,2)),CONCATENATE(TEXT(DAY(K100),"##")," a ",TEXT(DAY(M100),"##")," ",VLOOKUP(MONTH(M100),$B$132:$C$143,2)," ",MID(YEAR(K100),3,2)))</f>
        <v>#VALUE!</v>
      </c>
      <c r="P100" s="13" t="e">
        <f>IF(O100&lt;&gt;B100,"VERIFICAR!","OK")</f>
        <v>#VALUE!</v>
      </c>
      <c r="Q100" s="13"/>
    </row>
    <row r="101" spans="1:18" s="58" customFormat="1" ht="6" customHeight="1" thickBot="1" x14ac:dyDescent="0.25">
      <c r="A101" s="132"/>
      <c r="B101" s="134"/>
      <c r="C101" s="93"/>
      <c r="D101" s="56"/>
      <c r="E101" s="124"/>
      <c r="F101" s="124"/>
      <c r="G101" s="56"/>
      <c r="H101" s="56"/>
      <c r="I101" s="56"/>
      <c r="J101" s="56" t="str">
        <f t="shared" si="26"/>
        <v/>
      </c>
      <c r="K101" s="110"/>
      <c r="L101" s="111"/>
      <c r="M101" s="111"/>
      <c r="N101" s="112"/>
      <c r="O101" s="104"/>
    </row>
    <row r="102" spans="1:18" customFormat="1" ht="35.25" customHeight="1" thickTop="1" thickBot="1" x14ac:dyDescent="0.25">
      <c r="A102" s="130" t="s">
        <v>113</v>
      </c>
      <c r="B102" s="133"/>
      <c r="C102" s="51"/>
      <c r="D102" s="51"/>
      <c r="E102" s="51"/>
      <c r="F102" s="51"/>
      <c r="G102" s="51"/>
      <c r="H102" s="51"/>
      <c r="I102" s="51"/>
      <c r="J102" s="51" t="str">
        <f t="shared" si="26"/>
        <v/>
      </c>
      <c r="K102" s="51"/>
      <c r="L102" s="51"/>
      <c r="M102" s="51"/>
      <c r="N102" s="51"/>
      <c r="O102" s="51"/>
    </row>
    <row r="103" spans="1:18" s="2" customFormat="1" ht="46.5" customHeight="1" thickTop="1" thickBot="1" x14ac:dyDescent="0.25">
      <c r="A103" s="131" t="s">
        <v>107</v>
      </c>
      <c r="B103" s="155" t="str">
        <f>IF(C103="-","-",O103)</f>
        <v>-</v>
      </c>
      <c r="C103" s="157" t="s">
        <v>82</v>
      </c>
      <c r="D103" s="156"/>
      <c r="E103" s="165">
        <v>42613</v>
      </c>
      <c r="F103" s="158" t="e">
        <f t="shared" ref="F103:F106" si="42">IF(ISBLANK(E103)=FALSE(),VLOOKUP(WEEKDAY(E103),$B$124:$C$130,2),"")</f>
        <v>#N/A</v>
      </c>
      <c r="G103" s="166">
        <v>2.8204099999999999</v>
      </c>
      <c r="H103" s="166">
        <v>2</v>
      </c>
      <c r="I103" s="158"/>
      <c r="J103" s="159" t="e">
        <f t="shared" si="26"/>
        <v>#VALUE!</v>
      </c>
      <c r="K103" s="160" t="e">
        <f>IF(J103="Qui",C103-3,IF(J103="Seg",C103,IF(J103="Ter",C103-1,IF(J103="Qua",C103-2,IF(J103="Sex",C103-4)))))</f>
        <v>#VALUE!</v>
      </c>
      <c r="L103" s="161" t="e">
        <f t="shared" ref="L103:L106" si="43">IF(ISBLANK(K103)=FALSE(),VLOOKUP(WEEKDAY(K103),$B$124:$D$130,2),"")</f>
        <v>#VALUE!</v>
      </c>
      <c r="M103" s="162" t="e">
        <f>IF(J103="Qui",C103+1,IF(J103="Seg",C103+4,IF(J103="Ter",C103+3,IF(J103="Qua",C103+2,IF(J103="Sex",C103)))))</f>
        <v>#VALUE!</v>
      </c>
      <c r="N103" s="163" t="e">
        <f t="shared" ref="N103:N106" si="44">IF(ISBLANK(M103)=FALSE(),VLOOKUP(WEEKDAY(M103),$B$124:$D$130,2),"")</f>
        <v>#VALUE!</v>
      </c>
      <c r="O103" s="164" t="e">
        <f t="shared" ref="O103:O106" si="45">IF(MONTH(K103)&lt;&gt;MONTH(M103),CONCATENATE(TEXT(DAY(K103),"##")," ",VLOOKUP(MONTH(K103),$B$132:$C$143,2)," a ",TEXT(DAY(M103),"##")," ",VLOOKUP(MONTH(M103),$B$132:$C$143,2)," ",MID(YEAR(K103),3,2)),CONCATENATE(TEXT(DAY(K103),"##")," a ",TEXT(DAY(M103),"##")," ",VLOOKUP(MONTH(M103),$B$132:$C$143,2)," ",MID(YEAR(K103),3,2)))</f>
        <v>#VALUE!</v>
      </c>
      <c r="P103" s="13" t="e">
        <f>IF(O103&lt;&gt;B103,"VERIFICAR!","OK")</f>
        <v>#VALUE!</v>
      </c>
      <c r="Q103" s="13"/>
    </row>
    <row r="104" spans="1:18" s="2" customFormat="1" ht="46.5" customHeight="1" thickTop="1" thickBot="1" x14ac:dyDescent="0.25">
      <c r="A104" s="131" t="s">
        <v>104</v>
      </c>
      <c r="B104" s="155" t="str">
        <f>IF(C104="-","-",O104)</f>
        <v>-</v>
      </c>
      <c r="C104" s="157" t="s">
        <v>82</v>
      </c>
      <c r="D104" s="156"/>
      <c r="E104" s="165">
        <v>42613</v>
      </c>
      <c r="F104" s="158" t="e">
        <f t="shared" si="42"/>
        <v>#N/A</v>
      </c>
      <c r="G104" s="170">
        <v>9.622E-2</v>
      </c>
      <c r="H104" s="166">
        <v>5</v>
      </c>
      <c r="I104" s="158"/>
      <c r="J104" s="159" t="e">
        <f t="shared" si="26"/>
        <v>#VALUE!</v>
      </c>
      <c r="K104" s="160" t="e">
        <f>IF(J104="Qui",C104-3,IF(J104="Seg",C104,IF(J104="Ter",C104-1,IF(J104="Qua",C104-2,IF(J104="Sex",C104-4)))))</f>
        <v>#VALUE!</v>
      </c>
      <c r="L104" s="161" t="e">
        <f t="shared" si="43"/>
        <v>#VALUE!</v>
      </c>
      <c r="M104" s="162" t="e">
        <f>IF(J104="Qui",C104+1,IF(J104="Seg",C104+4,IF(J104="Ter",C104+3,IF(J104="Qua",C104+2,IF(J104="Sex",C104)))))</f>
        <v>#VALUE!</v>
      </c>
      <c r="N104" s="163" t="e">
        <f t="shared" si="44"/>
        <v>#VALUE!</v>
      </c>
      <c r="O104" s="164" t="e">
        <f t="shared" si="45"/>
        <v>#VALUE!</v>
      </c>
      <c r="P104" s="13" t="e">
        <f>IF(O104&lt;&gt;B104,"VERIFICAR!","OK")</f>
        <v>#VALUE!</v>
      </c>
      <c r="Q104" s="13"/>
    </row>
    <row r="105" spans="1:18" s="2" customFormat="1" ht="46.5" customHeight="1" thickTop="1" thickBot="1" x14ac:dyDescent="0.25">
      <c r="A105" s="131" t="s">
        <v>105</v>
      </c>
      <c r="B105" s="155" t="str">
        <f>IF(C105="-","-",O105)</f>
        <v>-</v>
      </c>
      <c r="C105" s="157" t="s">
        <v>82</v>
      </c>
      <c r="D105" s="156"/>
      <c r="E105" s="165">
        <v>42613</v>
      </c>
      <c r="F105" s="158" t="e">
        <f t="shared" si="42"/>
        <v>#N/A</v>
      </c>
      <c r="G105" s="166">
        <v>0.72062000000000004</v>
      </c>
      <c r="H105" s="166">
        <v>5</v>
      </c>
      <c r="I105" s="158"/>
      <c r="J105" s="159" t="e">
        <f t="shared" si="26"/>
        <v>#VALUE!</v>
      </c>
      <c r="K105" s="160" t="e">
        <f>IF(J105="Qui",C105-3,IF(J105="Seg",C105,IF(J105="Ter",C105-1,IF(J105="Qua",C105-2,IF(J105="Sex",C105-4)))))</f>
        <v>#VALUE!</v>
      </c>
      <c r="L105" s="161" t="e">
        <f t="shared" si="43"/>
        <v>#VALUE!</v>
      </c>
      <c r="M105" s="162" t="e">
        <f>IF(J105="Qui",C105+1,IF(J105="Seg",C105+4,IF(J105="Ter",C105+3,IF(J105="Qua",C105+2,IF(J105="Sex",C105)))))</f>
        <v>#VALUE!</v>
      </c>
      <c r="N105" s="163" t="e">
        <f t="shared" si="44"/>
        <v>#VALUE!</v>
      </c>
      <c r="O105" s="164" t="e">
        <f t="shared" si="45"/>
        <v>#VALUE!</v>
      </c>
      <c r="P105" s="13"/>
      <c r="Q105" s="13"/>
    </row>
    <row r="106" spans="1:18" s="2" customFormat="1" ht="46.5" customHeight="1" thickTop="1" x14ac:dyDescent="0.2">
      <c r="A106" s="131" t="s">
        <v>114</v>
      </c>
      <c r="B106" s="155" t="str">
        <f>IF(C106="-","-",O106)</f>
        <v>-</v>
      </c>
      <c r="C106" s="157" t="s">
        <v>82</v>
      </c>
      <c r="D106" s="156"/>
      <c r="E106" s="165">
        <v>42613</v>
      </c>
      <c r="F106" s="158" t="e">
        <f t="shared" si="42"/>
        <v>#N/A</v>
      </c>
      <c r="G106" s="166">
        <v>7.9481099999999998</v>
      </c>
      <c r="H106" s="166">
        <v>1</v>
      </c>
      <c r="I106" s="158"/>
      <c r="J106" s="159" t="e">
        <f t="shared" si="26"/>
        <v>#VALUE!</v>
      </c>
      <c r="K106" s="160" t="e">
        <f>IF(J106="Qui",C106-3,IF(J106="Seg",C106,IF(J106="Ter",C106-1,IF(J106="Qua",C106-2,IF(J106="Sex",C106-4)))))</f>
        <v>#VALUE!</v>
      </c>
      <c r="L106" s="161" t="e">
        <f t="shared" si="43"/>
        <v>#VALUE!</v>
      </c>
      <c r="M106" s="162" t="e">
        <f>IF(J106="Qui",C106+1,IF(J106="Seg",C106+4,IF(J106="Ter",C106+3,IF(J106="Qua",C106+2,IF(J106="Sex",C106)))))</f>
        <v>#VALUE!</v>
      </c>
      <c r="N106" s="163" t="e">
        <f t="shared" si="44"/>
        <v>#VALUE!</v>
      </c>
      <c r="O106" s="164" t="e">
        <f t="shared" si="45"/>
        <v>#VALUE!</v>
      </c>
      <c r="P106" s="13" t="e">
        <f>IF(O106&lt;&gt;B106,"VERIFICAR!","OK")</f>
        <v>#VALUE!</v>
      </c>
      <c r="Q106" s="13"/>
    </row>
    <row r="107" spans="1:18" s="58" customFormat="1" ht="6" customHeight="1" thickBot="1" x14ac:dyDescent="0.25">
      <c r="A107" s="132"/>
      <c r="B107" s="134"/>
      <c r="C107" s="93"/>
      <c r="D107" s="56"/>
      <c r="E107" s="124"/>
      <c r="F107" s="124"/>
      <c r="G107" s="56"/>
      <c r="H107" s="56"/>
      <c r="I107" s="56"/>
      <c r="J107" s="56"/>
      <c r="K107" s="110"/>
      <c r="L107" s="111"/>
      <c r="M107" s="111"/>
      <c r="N107" s="112"/>
      <c r="O107" s="104"/>
    </row>
    <row r="108" spans="1:18" s="28" customFormat="1" ht="35.25" customHeight="1" thickTop="1" x14ac:dyDescent="0.2">
      <c r="A108" s="59" t="s">
        <v>59</v>
      </c>
      <c r="B108" s="89"/>
      <c r="C108" s="60"/>
      <c r="D108" s="61"/>
      <c r="E108" s="123"/>
      <c r="F108" s="123"/>
      <c r="G108" s="135">
        <f>SUM(G32:G106)</f>
        <v>25132.66332</v>
      </c>
      <c r="H108" s="123"/>
      <c r="I108" s="137"/>
      <c r="J108" s="25"/>
      <c r="K108" s="113"/>
      <c r="L108" s="113"/>
      <c r="M108" s="113"/>
      <c r="N108" s="113"/>
      <c r="O108" s="103"/>
      <c r="P108" s="13"/>
    </row>
    <row r="109" spans="1:18" s="28" customFormat="1" ht="6" customHeight="1" thickBot="1" x14ac:dyDescent="0.3">
      <c r="A109" s="129"/>
      <c r="B109" s="149"/>
      <c r="C109" s="41"/>
      <c r="D109" s="41"/>
      <c r="E109" s="41"/>
      <c r="F109" s="125"/>
      <c r="G109" s="41"/>
      <c r="H109" s="41"/>
      <c r="I109" s="41"/>
      <c r="J109" s="41"/>
      <c r="K109" s="56"/>
      <c r="L109" s="56"/>
      <c r="M109" s="25"/>
      <c r="N109" s="113"/>
      <c r="O109" s="113"/>
      <c r="P109" s="113"/>
      <c r="Q109" s="113"/>
      <c r="R109" s="148"/>
    </row>
    <row r="110" spans="1:18" s="27" customFormat="1" ht="35.25" customHeight="1" thickTop="1" x14ac:dyDescent="0.2">
      <c r="A110" s="59" t="s">
        <v>25</v>
      </c>
      <c r="B110" s="123"/>
      <c r="C110" s="123"/>
      <c r="D110" s="123"/>
      <c r="E110" s="123"/>
      <c r="F110" s="123"/>
      <c r="G110" s="135">
        <f>+G108+G28</f>
        <v>94818.923679999978</v>
      </c>
      <c r="H110" s="61"/>
      <c r="I110" s="146"/>
      <c r="J110" s="145"/>
      <c r="K110" s="142"/>
      <c r="L110" s="142"/>
      <c r="M110" s="18"/>
      <c r="N110" s="143"/>
      <c r="O110" s="143"/>
      <c r="P110" s="143"/>
      <c r="Q110" s="143"/>
      <c r="R110" s="144"/>
    </row>
    <row r="111" spans="1:18" s="28" customFormat="1" ht="6" customHeight="1" x14ac:dyDescent="0.25">
      <c r="A111" s="129"/>
      <c r="B111" s="90"/>
      <c r="C111" s="41"/>
      <c r="D111" s="41"/>
      <c r="E111" s="41"/>
      <c r="F111" s="41"/>
      <c r="G111" s="41"/>
      <c r="H111" s="41"/>
      <c r="I111" s="56"/>
      <c r="J111" s="25"/>
      <c r="K111" s="113"/>
      <c r="L111" s="113"/>
      <c r="M111" s="113"/>
      <c r="N111" s="113"/>
      <c r="O111" s="96"/>
    </row>
    <row r="112" spans="1:18" s="29" customFormat="1" ht="21" customHeight="1" x14ac:dyDescent="0.25">
      <c r="A112" s="171" t="s">
        <v>46</v>
      </c>
      <c r="B112" s="177"/>
      <c r="C112" s="7"/>
      <c r="D112" s="119"/>
      <c r="E112" s="117"/>
      <c r="F112" s="117"/>
      <c r="G112" s="117"/>
      <c r="H112" s="117"/>
      <c r="I112" s="136"/>
      <c r="K112" s="114"/>
      <c r="L112" s="114"/>
      <c r="M112" s="114"/>
      <c r="N112" s="114"/>
      <c r="O112" s="105"/>
    </row>
    <row r="113" spans="1:30" s="23" customFormat="1" ht="21" customHeight="1" x14ac:dyDescent="0.25">
      <c r="B113" s="37"/>
      <c r="D113" s="97"/>
      <c r="E113" s="117"/>
      <c r="F113" s="117"/>
      <c r="G113" s="117"/>
      <c r="H113" s="117"/>
      <c r="I113" s="117"/>
      <c r="J113" s="35"/>
      <c r="K113" s="115"/>
      <c r="L113" s="115"/>
      <c r="M113" s="116"/>
      <c r="N113" s="116"/>
      <c r="O113" s="105"/>
    </row>
    <row r="114" spans="1:30" ht="19.5" x14ac:dyDescent="0.25">
      <c r="A114" s="29"/>
      <c r="B114" s="38"/>
      <c r="C114" s="6"/>
      <c r="D114" s="98"/>
      <c r="E114" s="117"/>
      <c r="F114" s="117"/>
      <c r="G114" s="117"/>
      <c r="H114" s="117"/>
      <c r="I114" s="117"/>
      <c r="J114" s="31"/>
      <c r="K114" s="109"/>
      <c r="L114" s="109"/>
    </row>
    <row r="115" spans="1:30" s="36" customFormat="1" x14ac:dyDescent="0.3">
      <c r="A115" s="3"/>
      <c r="B115" s="38"/>
      <c r="C115" s="6"/>
      <c r="D115" s="98"/>
      <c r="E115" s="117"/>
      <c r="F115" s="117"/>
      <c r="G115" s="117"/>
      <c r="H115" s="117"/>
      <c r="I115" s="117"/>
      <c r="K115" s="117"/>
      <c r="L115" s="117"/>
      <c r="M115" s="117"/>
      <c r="N115" s="117"/>
      <c r="O115" s="105"/>
      <c r="P115" s="17"/>
      <c r="Q115" s="17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s="36" customFormat="1" x14ac:dyDescent="0.3">
      <c r="A116" s="29"/>
      <c r="B116" s="38"/>
      <c r="C116" s="6"/>
      <c r="D116" s="98"/>
      <c r="E116" s="117"/>
      <c r="F116" s="117"/>
      <c r="G116" s="117"/>
      <c r="H116" s="117"/>
      <c r="I116" s="117"/>
      <c r="K116" s="117"/>
      <c r="L116" s="117"/>
      <c r="M116" s="117"/>
      <c r="N116" s="117"/>
      <c r="O116" s="105"/>
      <c r="P116" s="17"/>
      <c r="Q116" s="17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s="36" customFormat="1" x14ac:dyDescent="0.3">
      <c r="A117" s="3"/>
      <c r="B117" s="38"/>
      <c r="C117" s="6"/>
      <c r="D117" s="98"/>
      <c r="E117" s="117"/>
      <c r="F117" s="117"/>
      <c r="G117" s="117"/>
      <c r="H117" s="117"/>
      <c r="I117" s="117"/>
      <c r="K117" s="117"/>
      <c r="L117" s="117"/>
      <c r="M117" s="117"/>
      <c r="N117" s="117"/>
      <c r="O117" s="105"/>
      <c r="P117" s="17"/>
      <c r="Q117" s="17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s="36" customFormat="1" x14ac:dyDescent="0.3">
      <c r="A118" s="3"/>
      <c r="B118" s="38"/>
      <c r="C118" s="6"/>
      <c r="D118" s="98"/>
      <c r="E118" s="117"/>
      <c r="F118" s="117"/>
      <c r="G118" s="117"/>
      <c r="H118" s="117"/>
      <c r="I118" s="117"/>
      <c r="K118" s="117"/>
      <c r="L118" s="117"/>
      <c r="M118" s="117"/>
      <c r="N118" s="117"/>
      <c r="O118" s="105"/>
      <c r="P118" s="17"/>
      <c r="Q118" s="17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s="36" customFormat="1" x14ac:dyDescent="0.3">
      <c r="A119" s="3"/>
      <c r="B119" s="38"/>
      <c r="C119" s="6"/>
      <c r="D119" s="98"/>
      <c r="E119" s="117"/>
      <c r="F119" s="117"/>
      <c r="G119" s="117"/>
      <c r="H119" s="117"/>
      <c r="I119" s="117"/>
      <c r="K119" s="117"/>
      <c r="L119" s="117"/>
      <c r="M119" s="117"/>
      <c r="N119" s="117"/>
      <c r="O119" s="105"/>
      <c r="P119" s="17"/>
      <c r="Q119" s="17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s="36" customFormat="1" x14ac:dyDescent="0.3">
      <c r="A120" s="3"/>
      <c r="B120" s="38"/>
      <c r="C120" s="6"/>
      <c r="D120" s="98"/>
      <c r="E120" s="117"/>
      <c r="F120" s="117"/>
      <c r="G120" s="147"/>
      <c r="H120" s="117"/>
      <c r="I120" s="117"/>
      <c r="K120" s="117"/>
      <c r="L120" s="117"/>
      <c r="M120" s="117"/>
      <c r="N120" s="117"/>
      <c r="O120" s="105"/>
      <c r="P120" s="17"/>
      <c r="Q120" s="17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s="36" customFormat="1" x14ac:dyDescent="0.3">
      <c r="A121" s="14"/>
      <c r="B121" s="127" t="s">
        <v>51</v>
      </c>
      <c r="C121" s="8"/>
      <c r="D121" s="99"/>
      <c r="E121" s="117"/>
      <c r="F121" s="117"/>
      <c r="G121" s="147"/>
      <c r="H121" s="117"/>
      <c r="I121" s="117"/>
      <c r="K121" s="117"/>
      <c r="L121" s="117"/>
      <c r="M121" s="117"/>
      <c r="N121" s="117"/>
      <c r="O121" s="105"/>
      <c r="P121" s="17"/>
      <c r="Q121" s="17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s="36" customFormat="1" x14ac:dyDescent="0.3">
      <c r="A122" s="14"/>
      <c r="B122" s="32"/>
      <c r="C122" s="8"/>
      <c r="D122" s="99"/>
      <c r="E122" s="117"/>
      <c r="F122" s="117"/>
      <c r="G122" s="146"/>
      <c r="H122" s="117"/>
      <c r="I122" s="117"/>
      <c r="K122" s="117"/>
      <c r="L122" s="117"/>
      <c r="M122" s="117"/>
      <c r="N122" s="117"/>
      <c r="O122" s="105"/>
      <c r="P122" s="17"/>
      <c r="Q122" s="17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s="36" customFormat="1" x14ac:dyDescent="0.3">
      <c r="A123" s="14"/>
      <c r="B123" s="100"/>
      <c r="C123" s="29"/>
      <c r="D123" s="99"/>
      <c r="E123" s="117"/>
      <c r="F123" s="117"/>
      <c r="G123" s="147"/>
      <c r="H123" s="117"/>
      <c r="I123" s="117"/>
      <c r="K123" s="117"/>
      <c r="L123" s="117"/>
      <c r="M123" s="117"/>
      <c r="N123" s="117"/>
      <c r="O123" s="105"/>
      <c r="P123" s="17"/>
      <c r="Q123" s="17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s="36" customFormat="1" x14ac:dyDescent="0.3">
      <c r="A124" s="14"/>
      <c r="B124" s="29"/>
      <c r="C124" s="29"/>
      <c r="D124" s="99"/>
      <c r="E124" s="117"/>
      <c r="F124" s="117"/>
      <c r="G124" s="117"/>
      <c r="H124" s="117"/>
      <c r="I124" s="117"/>
      <c r="K124" s="117"/>
      <c r="L124" s="117"/>
      <c r="M124" s="117"/>
      <c r="N124" s="117"/>
      <c r="O124" s="105"/>
      <c r="P124" s="17"/>
      <c r="Q124" s="17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s="36" customFormat="1" x14ac:dyDescent="0.3">
      <c r="A125" s="14"/>
      <c r="B125" s="29"/>
      <c r="C125" s="29"/>
      <c r="D125" s="99"/>
      <c r="E125" s="117"/>
      <c r="F125" s="117"/>
      <c r="G125" s="117"/>
      <c r="H125" s="117"/>
      <c r="I125" s="117"/>
      <c r="K125" s="117"/>
      <c r="L125" s="117"/>
      <c r="M125" s="117"/>
      <c r="N125" s="117"/>
      <c r="O125" s="105"/>
      <c r="P125" s="17"/>
      <c r="Q125" s="17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s="36" customFormat="1" x14ac:dyDescent="0.3">
      <c r="A126" s="14"/>
      <c r="B126" s="29"/>
      <c r="C126" s="29"/>
      <c r="D126" s="99"/>
      <c r="E126" s="117"/>
      <c r="F126" s="117"/>
      <c r="G126" s="117"/>
      <c r="H126" s="117"/>
      <c r="I126" s="117"/>
      <c r="K126" s="117"/>
      <c r="L126" s="117"/>
      <c r="M126" s="117"/>
      <c r="N126" s="117"/>
      <c r="O126" s="105"/>
      <c r="P126" s="17"/>
      <c r="Q126" s="17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s="36" customFormat="1" x14ac:dyDescent="0.3">
      <c r="A127" s="14"/>
      <c r="B127" s="29"/>
      <c r="C127" s="29"/>
      <c r="D127" s="99"/>
      <c r="E127" s="117"/>
      <c r="F127" s="117"/>
      <c r="G127" s="117"/>
      <c r="H127" s="117"/>
      <c r="I127" s="117"/>
      <c r="K127" s="117"/>
      <c r="L127" s="117"/>
      <c r="M127" s="117"/>
      <c r="N127" s="117"/>
      <c r="O127" s="105"/>
      <c r="P127" s="17"/>
      <c r="Q127" s="17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s="36" customFormat="1" x14ac:dyDescent="0.3">
      <c r="A128" s="14"/>
      <c r="B128" s="29"/>
      <c r="C128" s="29"/>
      <c r="D128" s="99"/>
      <c r="E128" s="117"/>
      <c r="F128" s="117"/>
      <c r="G128" s="117"/>
      <c r="H128" s="117"/>
      <c r="I128" s="117"/>
      <c r="K128" s="117"/>
      <c r="L128" s="117"/>
      <c r="M128" s="117"/>
      <c r="N128" s="117"/>
      <c r="O128" s="105"/>
      <c r="P128" s="17"/>
      <c r="Q128" s="17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s="36" customFormat="1" x14ac:dyDescent="0.3">
      <c r="A129" s="14"/>
      <c r="B129" s="29"/>
      <c r="C129" s="29"/>
      <c r="D129" s="99"/>
      <c r="E129" s="117"/>
      <c r="F129" s="117"/>
      <c r="G129" s="117"/>
      <c r="H129" s="117"/>
      <c r="I129" s="117"/>
      <c r="K129" s="117"/>
      <c r="L129" s="117"/>
      <c r="M129" s="117"/>
      <c r="N129" s="117"/>
      <c r="O129" s="105"/>
      <c r="P129" s="17"/>
      <c r="Q129" s="17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s="36" customFormat="1" x14ac:dyDescent="0.3">
      <c r="A130" s="14"/>
      <c r="B130" s="29"/>
      <c r="C130" s="29"/>
      <c r="D130" s="99"/>
      <c r="E130" s="117"/>
      <c r="F130" s="117"/>
      <c r="G130" s="117"/>
      <c r="H130" s="117"/>
      <c r="I130" s="117"/>
      <c r="K130" s="117"/>
      <c r="L130" s="117"/>
      <c r="M130" s="117"/>
      <c r="N130" s="117"/>
      <c r="O130" s="105"/>
      <c r="P130" s="17"/>
      <c r="Q130" s="17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s="36" customFormat="1" x14ac:dyDescent="0.3">
      <c r="A131" s="14"/>
      <c r="B131" s="101"/>
      <c r="C131" s="8"/>
      <c r="D131" s="99"/>
      <c r="E131" s="117"/>
      <c r="F131" s="117"/>
      <c r="G131" s="117"/>
      <c r="H131" s="117"/>
      <c r="I131" s="117"/>
      <c r="K131" s="117"/>
      <c r="L131" s="117"/>
      <c r="M131" s="117"/>
      <c r="N131" s="117"/>
      <c r="O131" s="105"/>
      <c r="P131" s="17"/>
      <c r="Q131" s="17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s="36" customFormat="1" x14ac:dyDescent="0.3">
      <c r="A132" s="14"/>
      <c r="B132" s="29"/>
      <c r="C132" s="8"/>
      <c r="D132" s="99"/>
      <c r="E132" s="117"/>
      <c r="F132" s="117"/>
      <c r="G132" s="117"/>
      <c r="H132" s="117"/>
      <c r="I132" s="117"/>
      <c r="K132" s="117"/>
      <c r="L132" s="117"/>
      <c r="M132" s="117"/>
      <c r="N132" s="117"/>
      <c r="O132" s="105"/>
      <c r="P132" s="17"/>
      <c r="Q132" s="17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s="36" customFormat="1" x14ac:dyDescent="0.3">
      <c r="A133" s="14"/>
      <c r="B133" s="29"/>
      <c r="C133" s="8"/>
      <c r="D133" s="99"/>
      <c r="E133" s="117"/>
      <c r="F133" s="117"/>
      <c r="G133" s="117"/>
      <c r="H133" s="117"/>
      <c r="I133" s="117"/>
      <c r="K133" s="117"/>
      <c r="L133" s="117"/>
      <c r="M133" s="117"/>
      <c r="N133" s="117"/>
      <c r="O133" s="105"/>
      <c r="P133" s="17"/>
      <c r="Q133" s="17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s="36" customFormat="1" x14ac:dyDescent="0.3">
      <c r="A134" s="14"/>
      <c r="B134" s="29"/>
      <c r="C134" s="8"/>
      <c r="D134" s="99"/>
      <c r="E134" s="117"/>
      <c r="F134" s="117"/>
      <c r="G134" s="117"/>
      <c r="H134" s="117"/>
      <c r="I134" s="117"/>
      <c r="K134" s="117"/>
      <c r="L134" s="117"/>
      <c r="M134" s="117"/>
      <c r="N134" s="117"/>
      <c r="O134" s="105"/>
      <c r="P134" s="17"/>
      <c r="Q134" s="17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s="36" customFormat="1" x14ac:dyDescent="0.3">
      <c r="A135" s="14"/>
      <c r="B135" s="29"/>
      <c r="C135" s="8"/>
      <c r="D135" s="99"/>
      <c r="E135" s="117"/>
      <c r="F135" s="117"/>
      <c r="G135" s="117"/>
      <c r="H135" s="117"/>
      <c r="I135" s="117"/>
      <c r="K135" s="117"/>
      <c r="L135" s="117"/>
      <c r="M135" s="117"/>
      <c r="N135" s="117"/>
      <c r="O135" s="105"/>
      <c r="P135" s="17"/>
      <c r="Q135" s="17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s="36" customFormat="1" x14ac:dyDescent="0.3">
      <c r="A136" s="14"/>
      <c r="B136" s="29"/>
      <c r="C136" s="8"/>
      <c r="D136" s="99"/>
      <c r="E136" s="117"/>
      <c r="F136" s="117"/>
      <c r="G136" s="117"/>
      <c r="H136" s="117"/>
      <c r="I136" s="117"/>
      <c r="K136" s="117"/>
      <c r="L136" s="117"/>
      <c r="M136" s="117"/>
      <c r="N136" s="117"/>
      <c r="O136" s="105"/>
      <c r="P136" s="17"/>
      <c r="Q136" s="17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s="36" customFormat="1" x14ac:dyDescent="0.3">
      <c r="A137" s="14"/>
      <c r="B137" s="29"/>
      <c r="C137" s="8"/>
      <c r="D137" s="99"/>
      <c r="E137" s="117"/>
      <c r="F137" s="117"/>
      <c r="G137" s="117"/>
      <c r="H137" s="117"/>
      <c r="I137" s="117"/>
      <c r="K137" s="117"/>
      <c r="L137" s="117"/>
      <c r="M137" s="117"/>
      <c r="N137" s="117"/>
      <c r="O137" s="105"/>
      <c r="P137" s="17"/>
      <c r="Q137" s="17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s="36" customFormat="1" x14ac:dyDescent="0.3">
      <c r="A138" s="14"/>
      <c r="B138" s="29"/>
      <c r="C138" s="8"/>
      <c r="D138" s="99"/>
      <c r="E138" s="99"/>
      <c r="F138" s="99"/>
      <c r="G138" s="99"/>
      <c r="H138" s="99"/>
      <c r="I138" s="3"/>
      <c r="K138" s="117"/>
      <c r="L138" s="117"/>
      <c r="M138" s="117"/>
      <c r="N138" s="117"/>
      <c r="O138" s="105"/>
      <c r="P138" s="17"/>
      <c r="Q138" s="17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s="36" customFormat="1" x14ac:dyDescent="0.3">
      <c r="A139" s="14"/>
      <c r="B139" s="29"/>
      <c r="C139" s="8"/>
      <c r="D139" s="99"/>
      <c r="E139" s="99"/>
      <c r="F139" s="99"/>
      <c r="G139" s="99"/>
      <c r="H139" s="99"/>
      <c r="I139" s="3"/>
      <c r="K139" s="117"/>
      <c r="L139" s="117"/>
      <c r="M139" s="117"/>
      <c r="N139" s="117"/>
      <c r="O139" s="105"/>
      <c r="P139" s="17"/>
      <c r="Q139" s="17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s="36" customFormat="1" x14ac:dyDescent="0.3">
      <c r="A140" s="14"/>
      <c r="B140" s="29"/>
      <c r="C140" s="8"/>
      <c r="D140" s="99"/>
      <c r="E140" s="99"/>
      <c r="F140" s="99"/>
      <c r="G140" s="99"/>
      <c r="H140" s="99"/>
      <c r="I140" s="29"/>
      <c r="K140" s="117"/>
      <c r="L140" s="117"/>
      <c r="M140" s="117"/>
      <c r="N140" s="117"/>
      <c r="O140" s="105"/>
      <c r="P140" s="17"/>
      <c r="Q140" s="17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s="36" customFormat="1" x14ac:dyDescent="0.3">
      <c r="A141" s="14"/>
      <c r="B141" s="29"/>
      <c r="C141" s="8"/>
      <c r="D141" s="99"/>
      <c r="E141" s="99"/>
      <c r="F141" s="99"/>
      <c r="G141" s="99"/>
      <c r="H141" s="99"/>
      <c r="I141" s="3"/>
      <c r="K141" s="117"/>
      <c r="L141" s="117"/>
      <c r="M141" s="117"/>
      <c r="N141" s="117"/>
      <c r="O141" s="105"/>
      <c r="P141" s="17"/>
      <c r="Q141" s="17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s="36" customFormat="1" x14ac:dyDescent="0.3">
      <c r="A142" s="14"/>
      <c r="B142" s="29"/>
      <c r="C142" s="8"/>
      <c r="D142" s="99"/>
      <c r="E142" s="99"/>
      <c r="F142" s="99"/>
      <c r="G142" s="99"/>
      <c r="H142" s="99"/>
      <c r="I142" s="29"/>
      <c r="K142" s="117"/>
      <c r="L142" s="117"/>
      <c r="M142" s="117"/>
      <c r="N142" s="117"/>
      <c r="O142" s="105"/>
      <c r="P142" s="17"/>
      <c r="Q142" s="17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s="36" customFormat="1" x14ac:dyDescent="0.3">
      <c r="A143" s="14"/>
      <c r="B143" s="29"/>
      <c r="C143" s="8"/>
      <c r="D143" s="99"/>
      <c r="E143" s="99"/>
      <c r="F143" s="99"/>
      <c r="G143" s="99"/>
      <c r="H143" s="99"/>
      <c r="I143" s="29"/>
      <c r="K143" s="117"/>
      <c r="L143" s="117"/>
      <c r="M143" s="117"/>
      <c r="N143" s="117"/>
      <c r="O143" s="105"/>
      <c r="P143" s="17"/>
      <c r="Q143" s="17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s="36" customFormat="1" x14ac:dyDescent="0.3">
      <c r="A144" s="14"/>
      <c r="B144" s="101"/>
      <c r="C144" s="16"/>
      <c r="D144" s="99"/>
      <c r="E144" s="99"/>
      <c r="F144" s="99"/>
      <c r="G144" s="99"/>
      <c r="H144" s="99"/>
      <c r="I144" s="3"/>
      <c r="K144" s="117"/>
      <c r="L144" s="117"/>
      <c r="M144" s="117"/>
      <c r="N144" s="117"/>
      <c r="O144" s="105"/>
      <c r="P144" s="17"/>
      <c r="Q144" s="17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s="36" customFormat="1" x14ac:dyDescent="0.3">
      <c r="A145" s="14"/>
      <c r="B145" s="128"/>
      <c r="C145" s="16"/>
      <c r="D145" s="99"/>
      <c r="E145" s="99"/>
      <c r="F145" s="99"/>
      <c r="G145" s="99"/>
      <c r="H145" s="99"/>
      <c r="I145" s="3"/>
      <c r="K145" s="117"/>
      <c r="L145" s="117"/>
      <c r="M145" s="117"/>
      <c r="N145" s="117"/>
      <c r="O145" s="105"/>
      <c r="P145" s="17"/>
      <c r="Q145" s="17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s="36" customFormat="1" x14ac:dyDescent="0.3">
      <c r="A146" s="14"/>
      <c r="B146" s="126"/>
      <c r="C146" s="8"/>
      <c r="D146" s="99"/>
      <c r="E146" s="99"/>
      <c r="F146" s="99"/>
      <c r="G146" s="99"/>
      <c r="H146" s="99"/>
      <c r="I146" s="121"/>
      <c r="K146" s="117"/>
      <c r="L146" s="117"/>
      <c r="M146" s="117"/>
      <c r="N146" s="117"/>
      <c r="O146" s="105"/>
      <c r="P146" s="17"/>
      <c r="Q146" s="17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s="16" customFormat="1" x14ac:dyDescent="0.3">
      <c r="A147" s="14"/>
      <c r="B147" s="126"/>
      <c r="C147" s="8"/>
      <c r="D147" s="99"/>
      <c r="E147" s="99"/>
      <c r="F147" s="99"/>
      <c r="G147" s="99"/>
      <c r="H147" s="99"/>
      <c r="I147" s="3"/>
      <c r="J147" s="36"/>
      <c r="K147" s="117"/>
      <c r="L147" s="117"/>
      <c r="M147" s="117"/>
      <c r="N147" s="117"/>
      <c r="O147" s="105"/>
      <c r="P147" s="17"/>
      <c r="Q147" s="17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s="16" customFormat="1" x14ac:dyDescent="0.3">
      <c r="A148" s="14"/>
      <c r="B148" s="126"/>
      <c r="C148" s="8"/>
      <c r="D148" s="99"/>
      <c r="E148" s="99"/>
      <c r="F148" s="99"/>
      <c r="G148" s="99"/>
      <c r="H148" s="99"/>
      <c r="I148" s="3"/>
      <c r="J148" s="36"/>
      <c r="K148" s="117"/>
      <c r="L148" s="117"/>
      <c r="M148" s="117"/>
      <c r="N148" s="117"/>
      <c r="O148" s="105"/>
      <c r="P148" s="17"/>
      <c r="Q148" s="17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s="16" customFormat="1" x14ac:dyDescent="0.3">
      <c r="A149" s="14"/>
      <c r="B149" s="126"/>
      <c r="C149" s="8"/>
      <c r="D149" s="99"/>
      <c r="E149" s="99"/>
      <c r="F149" s="99"/>
      <c r="G149" s="99"/>
      <c r="H149" s="99"/>
      <c r="I149" s="3"/>
      <c r="J149" s="36"/>
      <c r="K149" s="117"/>
      <c r="L149" s="117"/>
      <c r="M149" s="117"/>
      <c r="N149" s="117"/>
      <c r="O149" s="105"/>
      <c r="P149" s="17"/>
      <c r="Q149" s="17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s="16" customFormat="1" x14ac:dyDescent="0.3">
      <c r="A150" s="14"/>
      <c r="B150" s="126"/>
      <c r="C150" s="8"/>
      <c r="D150" s="99"/>
      <c r="E150" s="99"/>
      <c r="F150" s="99"/>
      <c r="G150" s="99"/>
      <c r="H150" s="99"/>
      <c r="I150" s="3"/>
      <c r="J150" s="36"/>
      <c r="K150" s="117"/>
      <c r="L150" s="117"/>
      <c r="M150" s="117"/>
      <c r="N150" s="117"/>
      <c r="O150" s="105"/>
      <c r="P150" s="17"/>
      <c r="Q150" s="17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s="16" customFormat="1" x14ac:dyDescent="0.3">
      <c r="A151" s="14"/>
      <c r="B151" s="126"/>
      <c r="C151" s="8"/>
      <c r="D151" s="99"/>
      <c r="E151" s="99"/>
      <c r="F151" s="99"/>
      <c r="G151" s="99"/>
      <c r="H151" s="99"/>
      <c r="I151" s="3"/>
      <c r="J151" s="36"/>
      <c r="K151" s="117"/>
      <c r="L151" s="117"/>
      <c r="M151" s="117"/>
      <c r="N151" s="117"/>
      <c r="O151" s="105"/>
      <c r="P151" s="17"/>
      <c r="Q151" s="17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s="16" customFormat="1" x14ac:dyDescent="0.3">
      <c r="A152" s="14"/>
      <c r="B152" s="126"/>
      <c r="C152" s="8"/>
      <c r="D152" s="99"/>
      <c r="E152" s="99"/>
      <c r="F152" s="99"/>
      <c r="G152" s="99"/>
      <c r="H152" s="99"/>
      <c r="I152" s="3"/>
      <c r="J152" s="36"/>
      <c r="K152" s="117"/>
      <c r="L152" s="117"/>
      <c r="M152" s="117"/>
      <c r="N152" s="117"/>
      <c r="O152" s="105"/>
      <c r="P152" s="17"/>
      <c r="Q152" s="17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s="16" customFormat="1" x14ac:dyDescent="0.3">
      <c r="A153" s="14"/>
      <c r="B153" s="126"/>
      <c r="C153" s="8"/>
      <c r="D153" s="99"/>
      <c r="E153" s="99"/>
      <c r="F153" s="99"/>
      <c r="G153" s="99"/>
      <c r="H153" s="99"/>
      <c r="I153" s="3"/>
      <c r="J153" s="36"/>
      <c r="K153" s="117"/>
      <c r="L153" s="117"/>
      <c r="M153" s="117"/>
      <c r="N153" s="117"/>
      <c r="O153" s="105"/>
      <c r="P153" s="17"/>
      <c r="Q153" s="17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s="16" customFormat="1" x14ac:dyDescent="0.3">
      <c r="A154" s="14"/>
      <c r="B154" s="100"/>
      <c r="D154" s="99"/>
      <c r="E154" s="99"/>
      <c r="F154" s="99"/>
      <c r="G154" s="99"/>
      <c r="H154" s="99"/>
      <c r="I154" s="3"/>
      <c r="J154" s="36"/>
      <c r="K154" s="117"/>
      <c r="L154" s="117"/>
      <c r="M154" s="117"/>
      <c r="N154" s="117"/>
      <c r="O154" s="105"/>
      <c r="P154" s="17"/>
      <c r="Q154" s="17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s="16" customFormat="1" x14ac:dyDescent="0.3">
      <c r="A155" s="14"/>
      <c r="B155" s="22"/>
      <c r="D155" s="99"/>
      <c r="E155" s="99"/>
      <c r="F155" s="99"/>
      <c r="G155" s="99"/>
      <c r="H155" s="99"/>
      <c r="I155" s="3"/>
      <c r="J155" s="36"/>
      <c r="K155" s="117"/>
      <c r="L155" s="117"/>
      <c r="M155" s="117"/>
      <c r="N155" s="117"/>
      <c r="O155" s="105"/>
      <c r="P155" s="17"/>
      <c r="Q155" s="17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s="16" customFormat="1" x14ac:dyDescent="0.3">
      <c r="A156" s="14"/>
      <c r="B156" s="22"/>
      <c r="D156" s="99"/>
      <c r="E156" s="99"/>
      <c r="F156" s="99"/>
      <c r="G156" s="99"/>
      <c r="H156" s="99"/>
      <c r="I156" s="3"/>
      <c r="J156" s="36"/>
      <c r="K156" s="117"/>
      <c r="L156" s="117"/>
      <c r="M156" s="117"/>
      <c r="N156" s="117"/>
      <c r="O156" s="105"/>
      <c r="P156" s="17"/>
      <c r="Q156" s="17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s="16" customFormat="1" x14ac:dyDescent="0.3">
      <c r="A157" s="14"/>
      <c r="B157" s="22"/>
      <c r="D157" s="99"/>
      <c r="E157" s="99"/>
      <c r="F157" s="99"/>
      <c r="G157" s="99"/>
      <c r="H157" s="99"/>
      <c r="I157" s="3"/>
      <c r="J157" s="36"/>
      <c r="K157" s="117"/>
      <c r="L157" s="117"/>
      <c r="M157" s="117"/>
      <c r="N157" s="117"/>
      <c r="O157" s="105"/>
      <c r="P157" s="17"/>
      <c r="Q157" s="17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s="16" customFormat="1" x14ac:dyDescent="0.3">
      <c r="A158" s="14"/>
      <c r="B158" s="22"/>
      <c r="D158" s="99"/>
      <c r="E158" s="99"/>
      <c r="F158" s="99"/>
      <c r="G158" s="99"/>
      <c r="H158" s="99"/>
      <c r="I158" s="3"/>
      <c r="J158" s="36"/>
      <c r="K158" s="117"/>
      <c r="L158" s="117"/>
      <c r="M158" s="117"/>
      <c r="N158" s="117"/>
      <c r="O158" s="105"/>
      <c r="P158" s="17"/>
      <c r="Q158" s="17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s="16" customFormat="1" x14ac:dyDescent="0.3">
      <c r="A159" s="14"/>
      <c r="B159" s="22"/>
      <c r="D159" s="99"/>
      <c r="E159" s="99"/>
      <c r="F159" s="99"/>
      <c r="G159" s="99"/>
      <c r="H159" s="99"/>
      <c r="I159" s="3"/>
      <c r="J159" s="36"/>
      <c r="K159" s="117"/>
      <c r="L159" s="117"/>
      <c r="M159" s="117"/>
      <c r="N159" s="117"/>
      <c r="O159" s="105"/>
      <c r="P159" s="17"/>
      <c r="Q159" s="17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s="16" customFormat="1" x14ac:dyDescent="0.3">
      <c r="A160" s="14"/>
      <c r="B160" s="22"/>
      <c r="D160" s="99"/>
      <c r="E160" s="99"/>
      <c r="F160" s="99"/>
      <c r="G160" s="99"/>
      <c r="H160" s="99"/>
      <c r="I160" s="3"/>
      <c r="J160" s="36"/>
      <c r="K160" s="117"/>
      <c r="L160" s="117"/>
      <c r="M160" s="117"/>
      <c r="N160" s="117"/>
      <c r="O160" s="105"/>
      <c r="P160" s="17"/>
      <c r="Q160" s="17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s="16" customFormat="1" x14ac:dyDescent="0.3">
      <c r="A161" s="14"/>
      <c r="B161" s="22"/>
      <c r="D161" s="99"/>
      <c r="E161" s="99"/>
      <c r="F161" s="99"/>
      <c r="G161" s="99"/>
      <c r="H161" s="99"/>
      <c r="I161" s="3"/>
      <c r="J161" s="36"/>
      <c r="K161" s="117"/>
      <c r="L161" s="117"/>
      <c r="M161" s="117"/>
      <c r="N161" s="117"/>
      <c r="O161" s="105"/>
      <c r="P161" s="17"/>
      <c r="Q161" s="17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s="16" customFormat="1" x14ac:dyDescent="0.3">
      <c r="A162" s="14"/>
      <c r="B162" s="22"/>
      <c r="D162" s="99"/>
      <c r="E162" s="99"/>
      <c r="F162" s="99"/>
      <c r="G162" s="99"/>
      <c r="H162" s="99"/>
      <c r="I162" s="3"/>
      <c r="J162" s="36"/>
      <c r="K162" s="117"/>
      <c r="L162" s="117"/>
      <c r="M162" s="117"/>
      <c r="N162" s="117"/>
      <c r="O162" s="105"/>
      <c r="P162" s="17"/>
      <c r="Q162" s="17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s="22" customFormat="1" x14ac:dyDescent="0.3">
      <c r="A163" s="14"/>
      <c r="C163" s="16"/>
      <c r="D163" s="99"/>
      <c r="E163" s="99"/>
      <c r="F163" s="99"/>
      <c r="G163" s="99"/>
      <c r="H163" s="99"/>
      <c r="I163" s="3"/>
      <c r="J163" s="36"/>
      <c r="K163" s="117"/>
      <c r="L163" s="117"/>
      <c r="M163" s="117"/>
      <c r="N163" s="117"/>
      <c r="O163" s="105"/>
      <c r="P163" s="17"/>
      <c r="Q163" s="17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s="22" customFormat="1" x14ac:dyDescent="0.3">
      <c r="A164" s="14"/>
      <c r="C164" s="16"/>
      <c r="D164" s="99"/>
      <c r="E164" s="99"/>
      <c r="F164" s="99"/>
      <c r="G164" s="99"/>
      <c r="H164" s="99"/>
      <c r="I164" s="3"/>
      <c r="J164" s="36"/>
      <c r="K164" s="117"/>
      <c r="L164" s="117"/>
      <c r="M164" s="117"/>
      <c r="N164" s="117"/>
      <c r="O164" s="105"/>
      <c r="P164" s="17"/>
      <c r="Q164" s="17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s="22" customFormat="1" x14ac:dyDescent="0.3">
      <c r="A165" s="14"/>
      <c r="C165" s="16"/>
      <c r="D165" s="99"/>
      <c r="E165" s="99"/>
      <c r="F165" s="99"/>
      <c r="G165" s="99"/>
      <c r="H165" s="99"/>
      <c r="I165" s="3"/>
      <c r="J165" s="36"/>
      <c r="K165" s="117"/>
      <c r="L165" s="117"/>
      <c r="M165" s="117"/>
      <c r="N165" s="117"/>
      <c r="O165" s="105"/>
      <c r="P165" s="17"/>
      <c r="Q165" s="17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s="22" customFormat="1" x14ac:dyDescent="0.3">
      <c r="A166" s="14"/>
      <c r="C166" s="16"/>
      <c r="D166" s="99"/>
      <c r="E166" s="99"/>
      <c r="F166" s="99"/>
      <c r="G166" s="99"/>
      <c r="H166" s="99"/>
      <c r="I166" s="3"/>
      <c r="J166" s="36"/>
      <c r="K166" s="117"/>
      <c r="L166" s="117"/>
      <c r="M166" s="117"/>
      <c r="N166" s="117"/>
      <c r="O166" s="105"/>
      <c r="P166" s="17"/>
      <c r="Q166" s="17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s="22" customFormat="1" x14ac:dyDescent="0.3">
      <c r="A167" s="14"/>
      <c r="C167" s="16"/>
      <c r="D167" s="99"/>
      <c r="E167" s="99"/>
      <c r="F167" s="99"/>
      <c r="G167" s="99"/>
      <c r="H167" s="99"/>
      <c r="I167" s="3"/>
      <c r="J167" s="36"/>
      <c r="K167" s="117"/>
      <c r="L167" s="117"/>
      <c r="M167" s="117"/>
      <c r="N167" s="117"/>
      <c r="O167" s="105"/>
      <c r="P167" s="17"/>
      <c r="Q167" s="17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s="22" customFormat="1" x14ac:dyDescent="0.3">
      <c r="A168" s="14"/>
      <c r="C168" s="16"/>
      <c r="D168" s="99"/>
      <c r="E168" s="99"/>
      <c r="F168" s="99"/>
      <c r="G168" s="99"/>
      <c r="H168" s="99"/>
      <c r="I168" s="3"/>
      <c r="J168" s="36"/>
      <c r="K168" s="117"/>
      <c r="L168" s="117"/>
      <c r="M168" s="117"/>
      <c r="N168" s="117"/>
      <c r="O168" s="105"/>
      <c r="P168" s="17"/>
      <c r="Q168" s="17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s="22" customFormat="1" x14ac:dyDescent="0.3">
      <c r="A169" s="14"/>
      <c r="C169" s="16"/>
      <c r="D169" s="99"/>
      <c r="E169" s="99"/>
      <c r="F169" s="99"/>
      <c r="G169" s="99"/>
      <c r="H169" s="99"/>
      <c r="I169" s="3"/>
      <c r="J169" s="36"/>
      <c r="K169" s="117"/>
      <c r="L169" s="117"/>
      <c r="M169" s="117"/>
      <c r="N169" s="117"/>
      <c r="O169" s="105"/>
      <c r="P169" s="17"/>
      <c r="Q169" s="17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s="22" customFormat="1" x14ac:dyDescent="0.3">
      <c r="A170" s="14"/>
      <c r="C170" s="16"/>
      <c r="D170" s="99"/>
      <c r="E170" s="99"/>
      <c r="F170" s="99"/>
      <c r="G170" s="99"/>
      <c r="H170" s="99"/>
      <c r="I170" s="3"/>
      <c r="J170" s="36"/>
      <c r="K170" s="117"/>
      <c r="L170" s="117"/>
      <c r="M170" s="117"/>
      <c r="N170" s="117"/>
      <c r="O170" s="105"/>
      <c r="P170" s="17"/>
      <c r="Q170" s="17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s="22" customFormat="1" x14ac:dyDescent="0.3">
      <c r="A171" s="14"/>
      <c r="C171" s="16"/>
      <c r="D171" s="99"/>
      <c r="E171" s="99"/>
      <c r="F171" s="99"/>
      <c r="G171" s="99"/>
      <c r="H171" s="99"/>
      <c r="I171" s="3"/>
      <c r="J171" s="36"/>
      <c r="K171" s="117"/>
      <c r="L171" s="117"/>
      <c r="M171" s="117"/>
      <c r="N171" s="117"/>
      <c r="O171" s="105"/>
      <c r="P171" s="17"/>
      <c r="Q171" s="17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s="22" customFormat="1" x14ac:dyDescent="0.3">
      <c r="A172" s="14"/>
      <c r="C172" s="16"/>
      <c r="D172" s="99"/>
      <c r="E172" s="99"/>
      <c r="F172" s="99"/>
      <c r="G172" s="99"/>
      <c r="H172" s="99"/>
      <c r="I172" s="3"/>
      <c r="J172" s="36"/>
      <c r="K172" s="117"/>
      <c r="L172" s="117"/>
      <c r="M172" s="117"/>
      <c r="N172" s="117"/>
      <c r="O172" s="105"/>
      <c r="P172" s="17"/>
      <c r="Q172" s="17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s="22" customFormat="1" x14ac:dyDescent="0.3">
      <c r="A173" s="14"/>
      <c r="C173" s="16"/>
      <c r="D173" s="99"/>
      <c r="E173" s="99"/>
      <c r="F173" s="99"/>
      <c r="G173" s="99"/>
      <c r="H173" s="99"/>
      <c r="I173" s="3"/>
      <c r="J173" s="36"/>
      <c r="K173" s="117"/>
      <c r="L173" s="117"/>
      <c r="M173" s="117"/>
      <c r="N173" s="117"/>
      <c r="O173" s="105"/>
      <c r="P173" s="17"/>
      <c r="Q173" s="17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s="22" customFormat="1" x14ac:dyDescent="0.3">
      <c r="A174" s="14"/>
      <c r="C174" s="16"/>
      <c r="D174" s="99"/>
      <c r="E174" s="99"/>
      <c r="F174" s="99"/>
      <c r="G174" s="99"/>
      <c r="H174" s="99"/>
      <c r="I174" s="3"/>
      <c r="J174" s="36"/>
      <c r="K174" s="117"/>
      <c r="L174" s="117"/>
      <c r="M174" s="117"/>
      <c r="N174" s="117"/>
      <c r="O174" s="105"/>
      <c r="P174" s="17"/>
      <c r="Q174" s="17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s="22" customFormat="1" x14ac:dyDescent="0.3">
      <c r="A175" s="14"/>
      <c r="C175" s="16"/>
      <c r="D175" s="99"/>
      <c r="E175" s="99"/>
      <c r="F175" s="99"/>
      <c r="G175" s="99"/>
      <c r="H175" s="99"/>
      <c r="I175" s="3"/>
      <c r="J175" s="36"/>
      <c r="K175" s="117"/>
      <c r="L175" s="117"/>
      <c r="M175" s="117"/>
      <c r="N175" s="117"/>
      <c r="O175" s="105"/>
      <c r="P175" s="17"/>
      <c r="Q175" s="17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s="22" customFormat="1" x14ac:dyDescent="0.3">
      <c r="A176" s="14"/>
      <c r="C176" s="16"/>
      <c r="D176" s="99"/>
      <c r="E176" s="99"/>
      <c r="F176" s="99"/>
      <c r="G176" s="99"/>
      <c r="H176" s="99"/>
      <c r="I176" s="3"/>
      <c r="J176" s="36"/>
      <c r="K176" s="117"/>
      <c r="L176" s="117"/>
      <c r="M176" s="117"/>
      <c r="N176" s="117"/>
      <c r="O176" s="105"/>
      <c r="P176" s="17"/>
      <c r="Q176" s="17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s="22" customFormat="1" x14ac:dyDescent="0.3">
      <c r="A177" s="14"/>
      <c r="C177" s="16"/>
      <c r="D177" s="99"/>
      <c r="E177" s="99"/>
      <c r="F177" s="99"/>
      <c r="G177" s="99"/>
      <c r="H177" s="99"/>
      <c r="I177" s="3"/>
      <c r="J177" s="36"/>
      <c r="K177" s="117"/>
      <c r="L177" s="117"/>
      <c r="M177" s="117"/>
      <c r="N177" s="117"/>
      <c r="O177" s="105"/>
      <c r="P177" s="17"/>
      <c r="Q177" s="17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s="22" customFormat="1" x14ac:dyDescent="0.3">
      <c r="A178" s="14"/>
      <c r="C178" s="16"/>
      <c r="D178" s="99"/>
      <c r="E178" s="99"/>
      <c r="F178" s="99"/>
      <c r="G178" s="99"/>
      <c r="H178" s="99"/>
      <c r="I178" s="3"/>
      <c r="J178" s="36"/>
      <c r="K178" s="117"/>
      <c r="L178" s="117"/>
      <c r="M178" s="117"/>
      <c r="N178" s="117"/>
      <c r="O178" s="105"/>
      <c r="P178" s="17"/>
      <c r="Q178" s="17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s="22" customFormat="1" x14ac:dyDescent="0.3">
      <c r="A179" s="14"/>
      <c r="C179" s="16"/>
      <c r="D179" s="99"/>
      <c r="E179" s="99"/>
      <c r="F179" s="99"/>
      <c r="G179" s="99"/>
      <c r="H179" s="99"/>
      <c r="I179" s="3"/>
      <c r="J179" s="36"/>
      <c r="K179" s="117"/>
      <c r="L179" s="117"/>
      <c r="M179" s="117"/>
      <c r="N179" s="117"/>
      <c r="O179" s="105"/>
      <c r="P179" s="17"/>
      <c r="Q179" s="17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s="22" customFormat="1" x14ac:dyDescent="0.3">
      <c r="A180" s="14"/>
      <c r="C180" s="16"/>
      <c r="D180" s="99"/>
      <c r="E180" s="99"/>
      <c r="F180" s="99"/>
      <c r="G180" s="99"/>
      <c r="H180" s="99"/>
      <c r="I180" s="3"/>
      <c r="J180" s="36"/>
      <c r="K180" s="117"/>
      <c r="L180" s="117"/>
      <c r="M180" s="117"/>
      <c r="N180" s="117"/>
      <c r="O180" s="105"/>
      <c r="P180" s="17"/>
      <c r="Q180" s="17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s="22" customFormat="1" x14ac:dyDescent="0.3">
      <c r="A181" s="14"/>
      <c r="C181" s="16"/>
      <c r="D181" s="99"/>
      <c r="E181" s="99"/>
      <c r="F181" s="99"/>
      <c r="G181" s="99"/>
      <c r="H181" s="99"/>
      <c r="I181" s="3"/>
      <c r="J181" s="36"/>
      <c r="K181" s="117"/>
      <c r="L181" s="117"/>
      <c r="M181" s="117"/>
      <c r="N181" s="117"/>
      <c r="O181" s="105"/>
      <c r="P181" s="17"/>
      <c r="Q181" s="17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s="22" customFormat="1" x14ac:dyDescent="0.3">
      <c r="A182" s="14"/>
      <c r="C182" s="16"/>
      <c r="D182" s="99"/>
      <c r="E182" s="99"/>
      <c r="F182" s="99"/>
      <c r="G182" s="99"/>
      <c r="H182" s="99"/>
      <c r="I182" s="3"/>
      <c r="J182" s="36"/>
      <c r="K182" s="117"/>
      <c r="L182" s="117"/>
      <c r="M182" s="117"/>
      <c r="N182" s="117"/>
      <c r="O182" s="105"/>
      <c r="P182" s="17"/>
      <c r="Q182" s="17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s="22" customFormat="1" x14ac:dyDescent="0.3">
      <c r="A183" s="14"/>
      <c r="C183" s="16"/>
      <c r="D183" s="99"/>
      <c r="E183" s="99"/>
      <c r="F183" s="99"/>
      <c r="G183" s="99"/>
      <c r="H183" s="99"/>
      <c r="I183" s="3"/>
      <c r="J183" s="36"/>
      <c r="K183" s="117"/>
      <c r="L183" s="117"/>
      <c r="M183" s="117"/>
      <c r="N183" s="117"/>
      <c r="O183" s="105"/>
      <c r="P183" s="17"/>
      <c r="Q183" s="17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s="22" customFormat="1" x14ac:dyDescent="0.3">
      <c r="A184" s="14"/>
      <c r="C184" s="16"/>
      <c r="D184" s="99"/>
      <c r="E184" s="99"/>
      <c r="F184" s="99"/>
      <c r="G184" s="99"/>
      <c r="H184" s="99"/>
      <c r="I184" s="3"/>
      <c r="J184" s="36"/>
      <c r="K184" s="117"/>
      <c r="L184" s="117"/>
      <c r="M184" s="117"/>
      <c r="N184" s="117"/>
      <c r="O184" s="105"/>
      <c r="P184" s="17"/>
      <c r="Q184" s="17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s="22" customFormat="1" x14ac:dyDescent="0.3">
      <c r="A185" s="14"/>
      <c r="C185" s="16"/>
      <c r="D185" s="99"/>
      <c r="E185" s="99"/>
      <c r="F185" s="99"/>
      <c r="G185" s="99"/>
      <c r="H185" s="99"/>
      <c r="I185" s="3"/>
      <c r="J185" s="36"/>
      <c r="K185" s="117"/>
      <c r="L185" s="117"/>
      <c r="M185" s="117"/>
      <c r="N185" s="117"/>
      <c r="O185" s="105"/>
      <c r="P185" s="17"/>
      <c r="Q185" s="17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s="22" customFormat="1" x14ac:dyDescent="0.3">
      <c r="A186" s="14"/>
      <c r="C186" s="16"/>
      <c r="D186" s="99"/>
      <c r="E186" s="99"/>
      <c r="F186" s="99"/>
      <c r="G186" s="99"/>
      <c r="H186" s="99"/>
      <c r="I186" s="3"/>
      <c r="J186" s="36"/>
      <c r="K186" s="117"/>
      <c r="L186" s="117"/>
      <c r="M186" s="117"/>
      <c r="N186" s="117"/>
      <c r="O186" s="105"/>
      <c r="P186" s="17"/>
      <c r="Q186" s="17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s="22" customFormat="1" x14ac:dyDescent="0.3">
      <c r="A187" s="14"/>
      <c r="C187" s="16"/>
      <c r="D187" s="99"/>
      <c r="E187" s="99"/>
      <c r="F187" s="99"/>
      <c r="G187" s="99"/>
      <c r="H187" s="99"/>
      <c r="I187" s="3"/>
      <c r="J187" s="36"/>
      <c r="K187" s="117"/>
      <c r="L187" s="117"/>
      <c r="M187" s="117"/>
      <c r="N187" s="117"/>
      <c r="O187" s="105"/>
      <c r="P187" s="17"/>
      <c r="Q187" s="17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s="22" customFormat="1" x14ac:dyDescent="0.3">
      <c r="A188" s="14"/>
      <c r="C188" s="16"/>
      <c r="D188" s="99"/>
      <c r="E188" s="99"/>
      <c r="F188" s="99"/>
      <c r="G188" s="99"/>
      <c r="H188" s="99"/>
      <c r="I188" s="3"/>
      <c r="J188" s="36"/>
      <c r="K188" s="117"/>
      <c r="L188" s="117"/>
      <c r="M188" s="117"/>
      <c r="N188" s="117"/>
      <c r="O188" s="105"/>
      <c r="P188" s="17"/>
      <c r="Q188" s="17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s="22" customFormat="1" x14ac:dyDescent="0.3">
      <c r="A189" s="14"/>
      <c r="C189" s="16"/>
      <c r="D189" s="99"/>
      <c r="E189" s="99"/>
      <c r="F189" s="99"/>
      <c r="G189" s="99"/>
      <c r="H189" s="99"/>
      <c r="I189" s="3"/>
      <c r="J189" s="36"/>
      <c r="K189" s="117"/>
      <c r="L189" s="117"/>
      <c r="M189" s="117"/>
      <c r="N189" s="117"/>
      <c r="O189" s="105"/>
      <c r="P189" s="17"/>
      <c r="Q189" s="17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s="22" customFormat="1" x14ac:dyDescent="0.3">
      <c r="A190" s="14"/>
      <c r="C190" s="16"/>
      <c r="D190" s="99"/>
      <c r="E190" s="99"/>
      <c r="F190" s="99"/>
      <c r="G190" s="99"/>
      <c r="H190" s="99"/>
      <c r="I190" s="3"/>
      <c r="J190" s="36"/>
      <c r="K190" s="117"/>
      <c r="L190" s="117"/>
      <c r="M190" s="117"/>
      <c r="N190" s="117"/>
      <c r="O190" s="105"/>
      <c r="P190" s="17"/>
      <c r="Q190" s="17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s="22" customFormat="1" x14ac:dyDescent="0.3">
      <c r="A191" s="14"/>
      <c r="C191" s="16"/>
      <c r="D191" s="99"/>
      <c r="E191" s="99"/>
      <c r="F191" s="99"/>
      <c r="G191" s="99"/>
      <c r="H191" s="99"/>
      <c r="I191" s="3"/>
      <c r="J191" s="36"/>
      <c r="K191" s="117"/>
      <c r="L191" s="117"/>
      <c r="M191" s="117"/>
      <c r="N191" s="117"/>
      <c r="O191" s="105"/>
      <c r="P191" s="17"/>
      <c r="Q191" s="17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s="22" customFormat="1" x14ac:dyDescent="0.3">
      <c r="A192" s="14"/>
      <c r="C192" s="16"/>
      <c r="D192" s="99"/>
      <c r="E192" s="99"/>
      <c r="F192" s="99"/>
      <c r="G192" s="99"/>
      <c r="H192" s="99"/>
      <c r="I192" s="3"/>
      <c r="J192" s="36"/>
      <c r="K192" s="117"/>
      <c r="L192" s="117"/>
      <c r="M192" s="117"/>
      <c r="N192" s="117"/>
      <c r="O192" s="105"/>
      <c r="P192" s="17"/>
      <c r="Q192" s="17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s="22" customFormat="1" x14ac:dyDescent="0.3">
      <c r="A193" s="14"/>
      <c r="C193" s="16"/>
      <c r="D193" s="99"/>
      <c r="E193" s="99"/>
      <c r="F193" s="99"/>
      <c r="G193" s="99"/>
      <c r="H193" s="99"/>
      <c r="I193" s="3"/>
      <c r="J193" s="36"/>
      <c r="K193" s="117"/>
      <c r="L193" s="117"/>
      <c r="M193" s="117"/>
      <c r="N193" s="117"/>
      <c r="O193" s="105"/>
      <c r="P193" s="17"/>
      <c r="Q193" s="17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s="22" customFormat="1" x14ac:dyDescent="0.3">
      <c r="A194" s="14"/>
      <c r="C194" s="16"/>
      <c r="D194" s="99"/>
      <c r="E194" s="99"/>
      <c r="F194" s="99"/>
      <c r="G194" s="99"/>
      <c r="H194" s="99"/>
      <c r="I194" s="3"/>
      <c r="J194" s="36"/>
      <c r="K194" s="117"/>
      <c r="L194" s="117"/>
      <c r="M194" s="117"/>
      <c r="N194" s="117"/>
      <c r="O194" s="105"/>
      <c r="P194" s="17"/>
      <c r="Q194" s="17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s="22" customFormat="1" x14ac:dyDescent="0.3">
      <c r="A195" s="14"/>
      <c r="C195" s="16"/>
      <c r="D195" s="99"/>
      <c r="E195" s="99"/>
      <c r="F195" s="99"/>
      <c r="G195" s="99"/>
      <c r="H195" s="99"/>
      <c r="I195" s="3"/>
      <c r="J195" s="36"/>
      <c r="K195" s="117"/>
      <c r="L195" s="117"/>
      <c r="M195" s="117"/>
      <c r="N195" s="117"/>
      <c r="O195" s="105"/>
      <c r="P195" s="17"/>
      <c r="Q195" s="17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s="22" customFormat="1" x14ac:dyDescent="0.3">
      <c r="A196" s="14"/>
      <c r="C196" s="16"/>
      <c r="D196" s="99"/>
      <c r="E196" s="99"/>
      <c r="F196" s="99"/>
      <c r="G196" s="99"/>
      <c r="H196" s="99"/>
      <c r="I196" s="3"/>
      <c r="J196" s="36"/>
      <c r="K196" s="117"/>
      <c r="L196" s="117"/>
      <c r="M196" s="117"/>
      <c r="N196" s="117"/>
      <c r="O196" s="105"/>
      <c r="P196" s="17"/>
      <c r="Q196" s="17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s="22" customFormat="1" x14ac:dyDescent="0.3">
      <c r="A197" s="14"/>
      <c r="C197" s="16"/>
      <c r="D197" s="99"/>
      <c r="E197" s="99"/>
      <c r="F197" s="99"/>
      <c r="G197" s="99"/>
      <c r="H197" s="99"/>
      <c r="I197" s="3"/>
      <c r="J197" s="36"/>
      <c r="K197" s="117"/>
      <c r="L197" s="117"/>
      <c r="M197" s="117"/>
      <c r="N197" s="117"/>
      <c r="O197" s="105"/>
      <c r="P197" s="17"/>
      <c r="Q197" s="17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s="22" customFormat="1" x14ac:dyDescent="0.3">
      <c r="A198" s="14"/>
      <c r="C198" s="16"/>
      <c r="D198" s="99"/>
      <c r="E198" s="99"/>
      <c r="F198" s="99"/>
      <c r="G198" s="99"/>
      <c r="H198" s="99"/>
      <c r="I198" s="3"/>
      <c r="J198" s="36"/>
      <c r="K198" s="117"/>
      <c r="L198" s="117"/>
      <c r="M198" s="117"/>
      <c r="N198" s="117"/>
      <c r="O198" s="105"/>
      <c r="P198" s="17"/>
      <c r="Q198" s="17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s="22" customFormat="1" x14ac:dyDescent="0.3">
      <c r="A199" s="14"/>
      <c r="C199" s="16"/>
      <c r="D199" s="99"/>
      <c r="E199" s="99"/>
      <c r="F199" s="99"/>
      <c r="G199" s="99"/>
      <c r="H199" s="99"/>
      <c r="I199" s="3"/>
      <c r="J199" s="36"/>
      <c r="K199" s="117"/>
      <c r="L199" s="117"/>
      <c r="M199" s="117"/>
      <c r="N199" s="117"/>
      <c r="O199" s="105"/>
      <c r="P199" s="17"/>
      <c r="Q199" s="17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s="22" customFormat="1" x14ac:dyDescent="0.3">
      <c r="A200" s="14"/>
      <c r="C200" s="16"/>
      <c r="D200" s="99"/>
      <c r="E200" s="99"/>
      <c r="F200" s="99"/>
      <c r="G200" s="99"/>
      <c r="H200" s="99"/>
      <c r="I200" s="3"/>
      <c r="J200" s="36"/>
      <c r="K200" s="117"/>
      <c r="L200" s="117"/>
      <c r="M200" s="117"/>
      <c r="N200" s="117"/>
      <c r="O200" s="105"/>
      <c r="P200" s="17"/>
      <c r="Q200" s="17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s="22" customFormat="1" x14ac:dyDescent="0.3">
      <c r="A201" s="14"/>
      <c r="C201" s="16"/>
      <c r="D201" s="99"/>
      <c r="E201" s="99"/>
      <c r="F201" s="99"/>
      <c r="G201" s="99"/>
      <c r="H201" s="99"/>
      <c r="I201" s="3"/>
      <c r="J201" s="36"/>
      <c r="K201" s="117"/>
      <c r="L201" s="117"/>
      <c r="M201" s="117"/>
      <c r="N201" s="117"/>
      <c r="O201" s="105"/>
      <c r="P201" s="17"/>
      <c r="Q201" s="17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s="22" customFormat="1" x14ac:dyDescent="0.3">
      <c r="A202" s="14"/>
      <c r="C202" s="16"/>
      <c r="D202" s="99"/>
      <c r="E202" s="99"/>
      <c r="F202" s="99"/>
      <c r="G202" s="99"/>
      <c r="H202" s="99"/>
      <c r="I202" s="3"/>
      <c r="J202" s="36"/>
      <c r="K202" s="117"/>
      <c r="L202" s="117"/>
      <c r="M202" s="117"/>
      <c r="N202" s="117"/>
      <c r="O202" s="105"/>
      <c r="P202" s="17"/>
      <c r="Q202" s="17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s="22" customFormat="1" x14ac:dyDescent="0.3">
      <c r="A203" s="14"/>
      <c r="C203" s="16"/>
      <c r="D203" s="99"/>
      <c r="E203" s="99"/>
      <c r="F203" s="99"/>
      <c r="G203" s="99"/>
      <c r="H203" s="99"/>
      <c r="I203" s="3"/>
      <c r="J203" s="36"/>
      <c r="K203" s="117"/>
      <c r="L203" s="117"/>
      <c r="M203" s="117"/>
      <c r="N203" s="117"/>
      <c r="O203" s="105"/>
      <c r="P203" s="17"/>
      <c r="Q203" s="17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s="22" customFormat="1" x14ac:dyDescent="0.3">
      <c r="A204" s="14"/>
      <c r="C204" s="16"/>
      <c r="D204" s="99"/>
      <c r="E204" s="99"/>
      <c r="F204" s="99"/>
      <c r="G204" s="99"/>
      <c r="H204" s="99"/>
      <c r="I204" s="3"/>
      <c r="J204" s="36"/>
      <c r="K204" s="117"/>
      <c r="L204" s="117"/>
      <c r="M204" s="117"/>
      <c r="N204" s="117"/>
      <c r="O204" s="105"/>
      <c r="P204" s="17"/>
      <c r="Q204" s="17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s="22" customFormat="1" x14ac:dyDescent="0.3">
      <c r="A205" s="14"/>
      <c r="C205" s="16"/>
      <c r="D205" s="99"/>
      <c r="E205" s="99"/>
      <c r="F205" s="99"/>
      <c r="G205" s="99"/>
      <c r="H205" s="99"/>
      <c r="I205" s="3"/>
      <c r="J205" s="36"/>
      <c r="K205" s="117"/>
      <c r="L205" s="117"/>
      <c r="M205" s="117"/>
      <c r="N205" s="117"/>
      <c r="O205" s="105"/>
      <c r="P205" s="17"/>
      <c r="Q205" s="17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s="22" customFormat="1" x14ac:dyDescent="0.3">
      <c r="A206" s="14"/>
      <c r="C206" s="16"/>
      <c r="D206" s="99"/>
      <c r="E206" s="99"/>
      <c r="F206" s="99"/>
      <c r="G206" s="99"/>
      <c r="H206" s="99"/>
      <c r="I206" s="3"/>
      <c r="J206" s="36"/>
      <c r="K206" s="117"/>
      <c r="L206" s="117"/>
      <c r="M206" s="117"/>
      <c r="N206" s="117"/>
      <c r="O206" s="105"/>
      <c r="P206" s="17"/>
      <c r="Q206" s="17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s="22" customFormat="1" x14ac:dyDescent="0.3">
      <c r="A207" s="14"/>
      <c r="C207" s="16"/>
      <c r="D207" s="99"/>
      <c r="E207" s="99"/>
      <c r="F207" s="99"/>
      <c r="G207" s="99"/>
      <c r="H207" s="99"/>
      <c r="I207" s="3"/>
      <c r="J207" s="36"/>
      <c r="K207" s="117"/>
      <c r="L207" s="117"/>
      <c r="M207" s="117"/>
      <c r="N207" s="117"/>
      <c r="O207" s="105"/>
      <c r="P207" s="17"/>
      <c r="Q207" s="17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s="22" customFormat="1" x14ac:dyDescent="0.3">
      <c r="A208" s="14"/>
      <c r="C208" s="16"/>
      <c r="D208" s="99"/>
      <c r="E208" s="99"/>
      <c r="F208" s="99"/>
      <c r="G208" s="99"/>
      <c r="H208" s="99"/>
      <c r="I208" s="3"/>
      <c r="J208" s="36"/>
      <c r="K208" s="117"/>
      <c r="L208" s="117"/>
      <c r="M208" s="117"/>
      <c r="N208" s="117"/>
      <c r="O208" s="105"/>
      <c r="P208" s="17"/>
      <c r="Q208" s="17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s="22" customFormat="1" x14ac:dyDescent="0.3">
      <c r="A209" s="14"/>
      <c r="C209" s="16"/>
      <c r="D209" s="99"/>
      <c r="E209" s="99"/>
      <c r="F209" s="99"/>
      <c r="G209" s="99"/>
      <c r="H209" s="99"/>
      <c r="I209" s="3"/>
      <c r="J209" s="36"/>
      <c r="K209" s="117"/>
      <c r="L209" s="117"/>
      <c r="M209" s="117"/>
      <c r="N209" s="117"/>
      <c r="O209" s="105"/>
      <c r="P209" s="17"/>
      <c r="Q209" s="17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s="22" customFormat="1" x14ac:dyDescent="0.3">
      <c r="A210" s="14"/>
      <c r="C210" s="16"/>
      <c r="D210" s="99"/>
      <c r="E210" s="99"/>
      <c r="F210" s="99"/>
      <c r="G210" s="99"/>
      <c r="H210" s="99"/>
      <c r="I210" s="3"/>
      <c r="J210" s="36"/>
      <c r="K210" s="117"/>
      <c r="L210" s="117"/>
      <c r="M210" s="117"/>
      <c r="N210" s="117"/>
      <c r="O210" s="105"/>
      <c r="P210" s="17"/>
      <c r="Q210" s="17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s="22" customFormat="1" x14ac:dyDescent="0.3">
      <c r="A211" s="14"/>
      <c r="C211" s="16"/>
      <c r="D211" s="99"/>
      <c r="E211" s="99"/>
      <c r="F211" s="99"/>
      <c r="G211" s="99"/>
      <c r="H211" s="99"/>
      <c r="I211" s="3"/>
      <c r="J211" s="36"/>
      <c r="K211" s="117"/>
      <c r="L211" s="117"/>
      <c r="M211" s="117"/>
      <c r="N211" s="117"/>
      <c r="O211" s="105"/>
      <c r="P211" s="17"/>
      <c r="Q211" s="17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s="22" customFormat="1" x14ac:dyDescent="0.3">
      <c r="A212" s="14"/>
      <c r="C212" s="16"/>
      <c r="D212" s="99"/>
      <c r="E212" s="99"/>
      <c r="F212" s="99"/>
      <c r="G212" s="99"/>
      <c r="H212" s="99"/>
      <c r="I212" s="3"/>
      <c r="J212" s="36"/>
      <c r="K212" s="117"/>
      <c r="L212" s="117"/>
      <c r="M212" s="117"/>
      <c r="N212" s="117"/>
      <c r="O212" s="105"/>
      <c r="P212" s="17"/>
      <c r="Q212" s="17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s="22" customFormat="1" x14ac:dyDescent="0.3">
      <c r="A213" s="14"/>
      <c r="C213" s="16"/>
      <c r="D213" s="99"/>
      <c r="E213" s="99"/>
      <c r="F213" s="99"/>
      <c r="G213" s="99"/>
      <c r="H213" s="99"/>
      <c r="I213" s="3"/>
      <c r="J213" s="36"/>
      <c r="K213" s="117"/>
      <c r="L213" s="117"/>
      <c r="M213" s="117"/>
      <c r="N213" s="117"/>
      <c r="O213" s="105"/>
      <c r="P213" s="17"/>
      <c r="Q213" s="17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s="22" customFormat="1" x14ac:dyDescent="0.3">
      <c r="A214" s="14"/>
      <c r="C214" s="16"/>
      <c r="D214" s="99"/>
      <c r="E214" s="99"/>
      <c r="F214" s="99"/>
      <c r="G214" s="99"/>
      <c r="H214" s="99"/>
      <c r="I214" s="3"/>
      <c r="J214" s="36"/>
      <c r="K214" s="117"/>
      <c r="L214" s="117"/>
      <c r="M214" s="117"/>
      <c r="N214" s="117"/>
      <c r="O214" s="105"/>
      <c r="P214" s="17"/>
      <c r="Q214" s="17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s="22" customFormat="1" x14ac:dyDescent="0.3">
      <c r="A215" s="14"/>
      <c r="C215" s="16"/>
      <c r="D215" s="99"/>
      <c r="E215" s="99"/>
      <c r="F215" s="99"/>
      <c r="G215" s="99"/>
      <c r="H215" s="99"/>
      <c r="I215" s="3"/>
      <c r="J215" s="36"/>
      <c r="K215" s="117"/>
      <c r="L215" s="117"/>
      <c r="M215" s="117"/>
      <c r="N215" s="117"/>
      <c r="O215" s="105"/>
      <c r="P215" s="17"/>
      <c r="Q215" s="17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s="22" customFormat="1" x14ac:dyDescent="0.3">
      <c r="A216" s="14"/>
      <c r="C216" s="16"/>
      <c r="D216" s="99"/>
      <c r="E216" s="99"/>
      <c r="F216" s="99"/>
      <c r="G216" s="99"/>
      <c r="H216" s="99"/>
      <c r="I216" s="3"/>
      <c r="J216" s="36"/>
      <c r="K216" s="117"/>
      <c r="L216" s="117"/>
      <c r="M216" s="117"/>
      <c r="N216" s="117"/>
      <c r="O216" s="105"/>
      <c r="P216" s="17"/>
      <c r="Q216" s="17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s="22" customFormat="1" x14ac:dyDescent="0.3">
      <c r="A217" s="14"/>
      <c r="C217" s="16"/>
      <c r="D217" s="99"/>
      <c r="E217" s="99"/>
      <c r="F217" s="99"/>
      <c r="G217" s="99"/>
      <c r="H217" s="99"/>
      <c r="I217" s="3"/>
      <c r="J217" s="36"/>
      <c r="K217" s="117"/>
      <c r="L217" s="117"/>
      <c r="M217" s="117"/>
      <c r="N217" s="117"/>
      <c r="O217" s="105"/>
      <c r="P217" s="17"/>
      <c r="Q217" s="17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s="22" customFormat="1" x14ac:dyDescent="0.3">
      <c r="A218" s="14"/>
      <c r="C218" s="16"/>
      <c r="D218" s="99"/>
      <c r="E218" s="99"/>
      <c r="F218" s="99"/>
      <c r="G218" s="99"/>
      <c r="H218" s="99"/>
      <c r="I218" s="3"/>
      <c r="J218" s="36"/>
      <c r="K218" s="117"/>
      <c r="L218" s="117"/>
      <c r="M218" s="117"/>
      <c r="N218" s="117"/>
      <c r="O218" s="105"/>
      <c r="P218" s="17"/>
      <c r="Q218" s="17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s="22" customFormat="1" x14ac:dyDescent="0.3">
      <c r="A219" s="14"/>
      <c r="C219" s="16"/>
      <c r="D219" s="99"/>
      <c r="E219" s="99"/>
      <c r="F219" s="99"/>
      <c r="G219" s="99"/>
      <c r="H219" s="99"/>
      <c r="I219" s="3"/>
      <c r="J219" s="36"/>
      <c r="K219" s="117"/>
      <c r="L219" s="117"/>
      <c r="M219" s="117"/>
      <c r="N219" s="117"/>
      <c r="O219" s="105"/>
      <c r="P219" s="17"/>
      <c r="Q219" s="17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s="22" customFormat="1" x14ac:dyDescent="0.3">
      <c r="A220" s="14"/>
      <c r="C220" s="16"/>
      <c r="D220" s="99"/>
      <c r="E220" s="99"/>
      <c r="F220" s="99"/>
      <c r="G220" s="99"/>
      <c r="H220" s="99"/>
      <c r="I220" s="3"/>
      <c r="J220" s="36"/>
      <c r="K220" s="117"/>
      <c r="L220" s="117"/>
      <c r="M220" s="117"/>
      <c r="N220" s="117"/>
      <c r="O220" s="105"/>
      <c r="P220" s="17"/>
      <c r="Q220" s="17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s="22" customFormat="1" x14ac:dyDescent="0.3">
      <c r="A221" s="14"/>
      <c r="C221" s="16"/>
      <c r="D221" s="99"/>
      <c r="E221" s="99"/>
      <c r="F221" s="99"/>
      <c r="G221" s="99"/>
      <c r="H221" s="99"/>
      <c r="I221" s="3"/>
      <c r="J221" s="36"/>
      <c r="K221" s="117"/>
      <c r="L221" s="117"/>
      <c r="M221" s="117"/>
      <c r="N221" s="117"/>
      <c r="O221" s="105"/>
      <c r="P221" s="17"/>
      <c r="Q221" s="17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s="22" customFormat="1" x14ac:dyDescent="0.3">
      <c r="A222" s="14"/>
      <c r="C222" s="16"/>
      <c r="D222" s="99"/>
      <c r="E222" s="99"/>
      <c r="F222" s="99"/>
      <c r="G222" s="99"/>
      <c r="H222" s="99"/>
      <c r="I222" s="3"/>
      <c r="J222" s="36"/>
      <c r="K222" s="117"/>
      <c r="L222" s="117"/>
      <c r="M222" s="117"/>
      <c r="N222" s="117"/>
      <c r="O222" s="105"/>
      <c r="P222" s="17"/>
      <c r="Q222" s="17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s="22" customFormat="1" x14ac:dyDescent="0.3">
      <c r="A223" s="14"/>
      <c r="C223" s="16"/>
      <c r="D223" s="99"/>
      <c r="E223" s="99"/>
      <c r="F223" s="99"/>
      <c r="G223" s="99"/>
      <c r="H223" s="99"/>
      <c r="I223" s="3"/>
      <c r="J223" s="36"/>
      <c r="K223" s="117"/>
      <c r="L223" s="117"/>
      <c r="M223" s="117"/>
      <c r="N223" s="117"/>
      <c r="O223" s="105"/>
      <c r="P223" s="17"/>
      <c r="Q223" s="17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s="22" customFormat="1" x14ac:dyDescent="0.3">
      <c r="A224" s="14"/>
      <c r="C224" s="16"/>
      <c r="D224" s="99"/>
      <c r="E224" s="99"/>
      <c r="F224" s="99"/>
      <c r="G224" s="99"/>
      <c r="H224" s="99"/>
      <c r="I224" s="3"/>
      <c r="J224" s="36"/>
      <c r="K224" s="117"/>
      <c r="L224" s="117"/>
      <c r="M224" s="117"/>
      <c r="N224" s="117"/>
      <c r="O224" s="105"/>
      <c r="P224" s="17"/>
      <c r="Q224" s="17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s="22" customFormat="1" x14ac:dyDescent="0.3">
      <c r="A225" s="14"/>
      <c r="C225" s="16"/>
      <c r="D225" s="99"/>
      <c r="E225" s="99"/>
      <c r="F225" s="99"/>
      <c r="G225" s="99"/>
      <c r="H225" s="99"/>
      <c r="I225" s="3"/>
      <c r="J225" s="36"/>
      <c r="K225" s="117"/>
      <c r="L225" s="117"/>
      <c r="M225" s="117"/>
      <c r="N225" s="117"/>
      <c r="O225" s="105"/>
      <c r="P225" s="17"/>
      <c r="Q225" s="17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s="22" customFormat="1" x14ac:dyDescent="0.3">
      <c r="A226" s="14"/>
      <c r="C226" s="16"/>
      <c r="D226" s="99"/>
      <c r="E226" s="99"/>
      <c r="F226" s="99"/>
      <c r="G226" s="99"/>
      <c r="H226" s="99"/>
      <c r="I226" s="3"/>
      <c r="J226" s="36"/>
      <c r="K226" s="117"/>
      <c r="L226" s="117"/>
      <c r="M226" s="117"/>
      <c r="N226" s="117"/>
      <c r="O226" s="105"/>
      <c r="P226" s="17"/>
      <c r="Q226" s="17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s="22" customFormat="1" x14ac:dyDescent="0.3">
      <c r="A227" s="14"/>
      <c r="C227" s="16"/>
      <c r="D227" s="99"/>
      <c r="E227" s="99"/>
      <c r="F227" s="99"/>
      <c r="G227" s="99"/>
      <c r="H227" s="99"/>
      <c r="I227" s="3"/>
      <c r="J227" s="36"/>
      <c r="K227" s="117"/>
      <c r="L227" s="117"/>
      <c r="M227" s="117"/>
      <c r="N227" s="117"/>
      <c r="O227" s="105"/>
      <c r="P227" s="17"/>
      <c r="Q227" s="17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s="22" customFormat="1" x14ac:dyDescent="0.3">
      <c r="A228" s="14"/>
      <c r="C228" s="16"/>
      <c r="D228" s="99"/>
      <c r="E228" s="99"/>
      <c r="F228" s="99"/>
      <c r="G228" s="99"/>
      <c r="H228" s="99"/>
      <c r="I228" s="3"/>
      <c r="J228" s="36"/>
      <c r="K228" s="117"/>
      <c r="L228" s="117"/>
      <c r="M228" s="117"/>
      <c r="N228" s="117"/>
      <c r="O228" s="105"/>
      <c r="P228" s="17"/>
      <c r="Q228" s="17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s="22" customFormat="1" x14ac:dyDescent="0.3">
      <c r="A229" s="14"/>
      <c r="C229" s="16"/>
      <c r="D229" s="99"/>
      <c r="E229" s="99"/>
      <c r="F229" s="99"/>
      <c r="G229" s="99"/>
      <c r="H229" s="99"/>
      <c r="I229" s="3"/>
      <c r="J229" s="36"/>
      <c r="K229" s="117"/>
      <c r="L229" s="117"/>
      <c r="M229" s="117"/>
      <c r="N229" s="117"/>
      <c r="O229" s="105"/>
      <c r="P229" s="17"/>
      <c r="Q229" s="17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s="22" customFormat="1" x14ac:dyDescent="0.3">
      <c r="A230" s="14"/>
      <c r="C230" s="16"/>
      <c r="D230" s="99"/>
      <c r="E230" s="99"/>
      <c r="F230" s="99"/>
      <c r="G230" s="99"/>
      <c r="H230" s="99"/>
      <c r="I230" s="3"/>
      <c r="J230" s="36"/>
      <c r="K230" s="117"/>
      <c r="L230" s="117"/>
      <c r="M230" s="117"/>
      <c r="N230" s="117"/>
      <c r="O230" s="105"/>
      <c r="P230" s="17"/>
      <c r="Q230" s="17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s="22" customFormat="1" x14ac:dyDescent="0.3">
      <c r="A231" s="14"/>
      <c r="C231" s="16"/>
      <c r="D231" s="99"/>
      <c r="E231" s="99"/>
      <c r="F231" s="99"/>
      <c r="G231" s="99"/>
      <c r="H231" s="99"/>
      <c r="I231" s="3"/>
      <c r="J231" s="36"/>
      <c r="K231" s="117"/>
      <c r="L231" s="117"/>
      <c r="M231" s="117"/>
      <c r="N231" s="117"/>
      <c r="O231" s="105"/>
      <c r="P231" s="17"/>
      <c r="Q231" s="17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s="22" customFormat="1" x14ac:dyDescent="0.3">
      <c r="A232" s="14"/>
      <c r="C232" s="16"/>
      <c r="D232" s="99"/>
      <c r="E232" s="99"/>
      <c r="F232" s="99"/>
      <c r="G232" s="99"/>
      <c r="H232" s="99"/>
      <c r="I232" s="3"/>
      <c r="J232" s="36"/>
      <c r="K232" s="117"/>
      <c r="L232" s="117"/>
      <c r="M232" s="117"/>
      <c r="N232" s="117"/>
      <c r="O232" s="105"/>
      <c r="P232" s="17"/>
      <c r="Q232" s="17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s="22" customFormat="1" x14ac:dyDescent="0.3">
      <c r="A233" s="14"/>
      <c r="C233" s="16"/>
      <c r="D233" s="99"/>
      <c r="E233" s="99"/>
      <c r="F233" s="99"/>
      <c r="G233" s="99"/>
      <c r="H233" s="99"/>
      <c r="I233" s="3"/>
      <c r="J233" s="36"/>
      <c r="K233" s="117"/>
      <c r="L233" s="117"/>
      <c r="M233" s="117"/>
      <c r="N233" s="117"/>
      <c r="O233" s="105"/>
      <c r="P233" s="17"/>
      <c r="Q233" s="17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s="22" customFormat="1" x14ac:dyDescent="0.3">
      <c r="A234" s="14"/>
      <c r="C234" s="16"/>
      <c r="D234" s="99"/>
      <c r="E234" s="99"/>
      <c r="F234" s="99"/>
      <c r="G234" s="99"/>
      <c r="H234" s="99"/>
      <c r="I234" s="3"/>
      <c r="J234" s="36"/>
      <c r="K234" s="117"/>
      <c r="L234" s="117"/>
      <c r="M234" s="117"/>
      <c r="N234" s="117"/>
      <c r="O234" s="105"/>
      <c r="P234" s="17"/>
      <c r="Q234" s="17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s="22" customFormat="1" x14ac:dyDescent="0.3">
      <c r="A235" s="14"/>
      <c r="C235" s="16"/>
      <c r="D235" s="99"/>
      <c r="E235" s="99"/>
      <c r="F235" s="99"/>
      <c r="G235" s="99"/>
      <c r="H235" s="99"/>
      <c r="I235" s="3"/>
      <c r="J235" s="36"/>
      <c r="K235" s="117"/>
      <c r="L235" s="117"/>
      <c r="M235" s="117"/>
      <c r="N235" s="117"/>
      <c r="O235" s="105"/>
      <c r="P235" s="17"/>
      <c r="Q235" s="17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s="22" customFormat="1" x14ac:dyDescent="0.3">
      <c r="A236" s="14"/>
      <c r="C236" s="16"/>
      <c r="D236" s="99"/>
      <c r="E236" s="99"/>
      <c r="F236" s="99"/>
      <c r="G236" s="99"/>
      <c r="H236" s="99"/>
      <c r="I236" s="3"/>
      <c r="J236" s="36"/>
      <c r="K236" s="117"/>
      <c r="L236" s="117"/>
      <c r="M236" s="117"/>
      <c r="N236" s="117"/>
      <c r="O236" s="105"/>
      <c r="P236" s="17"/>
      <c r="Q236" s="17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s="22" customFormat="1" x14ac:dyDescent="0.3">
      <c r="A237" s="14"/>
      <c r="C237" s="16"/>
      <c r="D237" s="99"/>
      <c r="E237" s="99"/>
      <c r="F237" s="99"/>
      <c r="G237" s="99"/>
      <c r="H237" s="99"/>
      <c r="I237" s="3"/>
      <c r="J237" s="36"/>
      <c r="K237" s="117"/>
      <c r="L237" s="117"/>
      <c r="M237" s="117"/>
      <c r="N237" s="117"/>
      <c r="O237" s="105"/>
      <c r="P237" s="17"/>
      <c r="Q237" s="17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s="22" customFormat="1" x14ac:dyDescent="0.3">
      <c r="A238" s="14"/>
      <c r="C238" s="16"/>
      <c r="D238" s="99"/>
      <c r="E238" s="99"/>
      <c r="F238" s="99"/>
      <c r="G238" s="99"/>
      <c r="H238" s="99"/>
      <c r="I238" s="3"/>
      <c r="J238" s="36"/>
      <c r="K238" s="117"/>
      <c r="L238" s="117"/>
      <c r="M238" s="117"/>
      <c r="N238" s="117"/>
      <c r="O238" s="105"/>
      <c r="P238" s="17"/>
      <c r="Q238" s="17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s="22" customFormat="1" x14ac:dyDescent="0.3">
      <c r="A239" s="14"/>
      <c r="C239" s="16"/>
      <c r="D239" s="99"/>
      <c r="E239" s="99"/>
      <c r="F239" s="99"/>
      <c r="G239" s="99"/>
      <c r="H239" s="99"/>
      <c r="I239" s="3"/>
      <c r="J239" s="36"/>
      <c r="K239" s="117"/>
      <c r="L239" s="117"/>
      <c r="M239" s="117"/>
      <c r="N239" s="117"/>
      <c r="O239" s="105"/>
      <c r="P239" s="17"/>
      <c r="Q239" s="17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s="22" customFormat="1" x14ac:dyDescent="0.3">
      <c r="A240" s="14"/>
      <c r="C240" s="16"/>
      <c r="D240" s="99"/>
      <c r="E240" s="99"/>
      <c r="F240" s="99"/>
      <c r="G240" s="99"/>
      <c r="H240" s="99"/>
      <c r="I240" s="3"/>
      <c r="J240" s="36"/>
      <c r="K240" s="117"/>
      <c r="L240" s="117"/>
      <c r="M240" s="117"/>
      <c r="N240" s="117"/>
      <c r="O240" s="105"/>
      <c r="P240" s="17"/>
      <c r="Q240" s="17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s="22" customFormat="1" x14ac:dyDescent="0.3">
      <c r="A241" s="14"/>
      <c r="C241" s="16"/>
      <c r="D241" s="99"/>
      <c r="E241" s="99"/>
      <c r="F241" s="99"/>
      <c r="G241" s="99"/>
      <c r="H241" s="99"/>
      <c r="I241" s="3"/>
      <c r="J241" s="36"/>
      <c r="K241" s="117"/>
      <c r="L241" s="117"/>
      <c r="M241" s="117"/>
      <c r="N241" s="117"/>
      <c r="O241" s="105"/>
      <c r="P241" s="17"/>
      <c r="Q241" s="17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s="22" customFormat="1" x14ac:dyDescent="0.3">
      <c r="A242" s="14"/>
      <c r="C242" s="16"/>
      <c r="D242" s="99"/>
      <c r="E242" s="99"/>
      <c r="F242" s="99"/>
      <c r="G242" s="99"/>
      <c r="H242" s="99"/>
      <c r="I242" s="3"/>
      <c r="J242" s="36"/>
      <c r="K242" s="117"/>
      <c r="L242" s="117"/>
      <c r="M242" s="117"/>
      <c r="N242" s="117"/>
      <c r="O242" s="105"/>
      <c r="P242" s="17"/>
      <c r="Q242" s="17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s="22" customFormat="1" x14ac:dyDescent="0.3">
      <c r="A243" s="14"/>
      <c r="C243" s="16"/>
      <c r="D243" s="99"/>
      <c r="E243" s="99"/>
      <c r="F243" s="99"/>
      <c r="G243" s="99"/>
      <c r="H243" s="99"/>
      <c r="I243" s="3"/>
      <c r="J243" s="36"/>
      <c r="K243" s="117"/>
      <c r="L243" s="117"/>
      <c r="M243" s="117"/>
      <c r="N243" s="117"/>
      <c r="O243" s="105"/>
      <c r="P243" s="17"/>
      <c r="Q243" s="17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s="22" customFormat="1" x14ac:dyDescent="0.3">
      <c r="A244" s="14"/>
      <c r="C244" s="16"/>
      <c r="D244" s="99"/>
      <c r="E244" s="99"/>
      <c r="F244" s="99"/>
      <c r="G244" s="99"/>
      <c r="H244" s="99"/>
      <c r="I244" s="3"/>
      <c r="J244" s="36"/>
      <c r="K244" s="117"/>
      <c r="L244" s="117"/>
      <c r="M244" s="117"/>
      <c r="N244" s="117"/>
      <c r="O244" s="105"/>
      <c r="P244" s="17"/>
      <c r="Q244" s="17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s="22" customFormat="1" x14ac:dyDescent="0.3">
      <c r="A245" s="14"/>
      <c r="C245" s="16"/>
      <c r="D245" s="99"/>
      <c r="E245" s="99"/>
      <c r="F245" s="99"/>
      <c r="G245" s="99"/>
      <c r="H245" s="99"/>
      <c r="I245" s="3"/>
      <c r="J245" s="36"/>
      <c r="K245" s="117"/>
      <c r="L245" s="117"/>
      <c r="M245" s="117"/>
      <c r="N245" s="117"/>
      <c r="O245" s="105"/>
      <c r="P245" s="17"/>
      <c r="Q245" s="17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s="22" customFormat="1" x14ac:dyDescent="0.3">
      <c r="A246" s="14"/>
      <c r="C246" s="16"/>
      <c r="D246" s="99"/>
      <c r="E246" s="99"/>
      <c r="F246" s="99"/>
      <c r="G246" s="99"/>
      <c r="H246" s="99"/>
      <c r="I246" s="3"/>
      <c r="J246" s="36"/>
      <c r="K246" s="117"/>
      <c r="L246" s="117"/>
      <c r="M246" s="117"/>
      <c r="N246" s="117"/>
      <c r="O246" s="105"/>
      <c r="P246" s="17"/>
      <c r="Q246" s="17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s="22" customFormat="1" x14ac:dyDescent="0.3">
      <c r="A247" s="14"/>
      <c r="C247" s="16"/>
      <c r="D247" s="99"/>
      <c r="E247" s="99"/>
      <c r="F247" s="99"/>
      <c r="G247" s="99"/>
      <c r="H247" s="99"/>
      <c r="I247" s="3"/>
      <c r="J247" s="36"/>
      <c r="K247" s="117"/>
      <c r="L247" s="117"/>
      <c r="M247" s="117"/>
      <c r="N247" s="117"/>
      <c r="O247" s="105"/>
      <c r="P247" s="17"/>
      <c r="Q247" s="17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s="22" customFormat="1" x14ac:dyDescent="0.3">
      <c r="A248" s="14"/>
      <c r="C248" s="16"/>
      <c r="D248" s="99"/>
      <c r="E248" s="99"/>
      <c r="F248" s="99"/>
      <c r="G248" s="99"/>
      <c r="H248" s="99"/>
      <c r="I248" s="3"/>
      <c r="J248" s="36"/>
      <c r="K248" s="117"/>
      <c r="L248" s="117"/>
      <c r="M248" s="117"/>
      <c r="N248" s="117"/>
      <c r="O248" s="105"/>
      <c r="P248" s="17"/>
      <c r="Q248" s="17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s="22" customFormat="1" x14ac:dyDescent="0.3">
      <c r="A249" s="14"/>
      <c r="C249" s="16"/>
      <c r="D249" s="99"/>
      <c r="E249" s="99"/>
      <c r="F249" s="99"/>
      <c r="G249" s="99"/>
      <c r="H249" s="99"/>
      <c r="I249" s="3"/>
      <c r="J249" s="36"/>
      <c r="K249" s="117"/>
      <c r="L249" s="117"/>
      <c r="M249" s="117"/>
      <c r="N249" s="117"/>
      <c r="O249" s="105"/>
      <c r="P249" s="17"/>
      <c r="Q249" s="17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s="22" customFormat="1" x14ac:dyDescent="0.3">
      <c r="A250" s="14"/>
      <c r="C250" s="16"/>
      <c r="D250" s="99"/>
      <c r="E250" s="99"/>
      <c r="F250" s="99"/>
      <c r="G250" s="99"/>
      <c r="H250" s="99"/>
      <c r="I250" s="3"/>
      <c r="J250" s="36"/>
      <c r="K250" s="117"/>
      <c r="L250" s="117"/>
      <c r="M250" s="117"/>
      <c r="N250" s="117"/>
      <c r="O250" s="105"/>
      <c r="P250" s="17"/>
      <c r="Q250" s="17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s="22" customFormat="1" x14ac:dyDescent="0.3">
      <c r="A251" s="14"/>
      <c r="C251" s="16"/>
      <c r="D251" s="99"/>
      <c r="E251" s="99"/>
      <c r="F251" s="99"/>
      <c r="G251" s="99"/>
      <c r="H251" s="99"/>
      <c r="I251" s="3"/>
      <c r="J251" s="36"/>
      <c r="K251" s="117"/>
      <c r="L251" s="117"/>
      <c r="M251" s="117"/>
      <c r="N251" s="117"/>
      <c r="O251" s="105"/>
      <c r="P251" s="17"/>
      <c r="Q251" s="17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s="22" customFormat="1" x14ac:dyDescent="0.3">
      <c r="A252" s="14"/>
      <c r="C252" s="16"/>
      <c r="D252" s="99"/>
      <c r="E252" s="99"/>
      <c r="F252" s="99"/>
      <c r="G252" s="99"/>
      <c r="H252" s="99"/>
      <c r="I252" s="3"/>
      <c r="J252" s="36"/>
      <c r="K252" s="117"/>
      <c r="L252" s="117"/>
      <c r="M252" s="117"/>
      <c r="N252" s="117"/>
      <c r="O252" s="105"/>
      <c r="P252" s="17"/>
      <c r="Q252" s="17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s="22" customFormat="1" x14ac:dyDescent="0.3">
      <c r="A253" s="14"/>
      <c r="C253" s="16"/>
      <c r="D253" s="99"/>
      <c r="E253" s="99"/>
      <c r="F253" s="99"/>
      <c r="G253" s="99"/>
      <c r="H253" s="99"/>
      <c r="I253" s="3"/>
      <c r="J253" s="36"/>
      <c r="K253" s="117"/>
      <c r="L253" s="117"/>
      <c r="M253" s="117"/>
      <c r="N253" s="117"/>
      <c r="O253" s="105"/>
      <c r="P253" s="17"/>
      <c r="Q253" s="17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s="22" customFormat="1" x14ac:dyDescent="0.3">
      <c r="A254" s="14"/>
      <c r="C254" s="16"/>
      <c r="D254" s="99"/>
      <c r="E254" s="99"/>
      <c r="F254" s="99"/>
      <c r="G254" s="99"/>
      <c r="H254" s="99"/>
      <c r="I254" s="3"/>
      <c r="J254" s="36"/>
      <c r="K254" s="117"/>
      <c r="L254" s="117"/>
      <c r="M254" s="117"/>
      <c r="N254" s="117"/>
      <c r="O254" s="105"/>
      <c r="P254" s="17"/>
      <c r="Q254" s="17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s="22" customFormat="1" x14ac:dyDescent="0.3">
      <c r="A255" s="14"/>
      <c r="C255" s="16"/>
      <c r="D255" s="99"/>
      <c r="E255" s="99"/>
      <c r="F255" s="99"/>
      <c r="G255" s="99"/>
      <c r="H255" s="99"/>
      <c r="I255" s="3"/>
      <c r="J255" s="36"/>
      <c r="K255" s="117"/>
      <c r="L255" s="117"/>
      <c r="M255" s="117"/>
      <c r="N255" s="117"/>
      <c r="O255" s="105"/>
      <c r="P255" s="17"/>
      <c r="Q255" s="17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s="22" customFormat="1" x14ac:dyDescent="0.3">
      <c r="A256" s="14"/>
      <c r="C256" s="16"/>
      <c r="D256" s="99"/>
      <c r="E256" s="99"/>
      <c r="F256" s="99"/>
      <c r="G256" s="99"/>
      <c r="H256" s="99"/>
      <c r="I256" s="3"/>
      <c r="J256" s="36"/>
      <c r="K256" s="117"/>
      <c r="L256" s="117"/>
      <c r="M256" s="117"/>
      <c r="N256" s="117"/>
      <c r="O256" s="105"/>
      <c r="P256" s="17"/>
      <c r="Q256" s="17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s="22" customFormat="1" x14ac:dyDescent="0.3">
      <c r="A257" s="14"/>
      <c r="C257" s="16"/>
      <c r="D257" s="99"/>
      <c r="E257" s="99"/>
      <c r="F257" s="99"/>
      <c r="G257" s="99"/>
      <c r="H257" s="99"/>
      <c r="I257" s="3"/>
      <c r="J257" s="36"/>
      <c r="K257" s="117"/>
      <c r="L257" s="117"/>
      <c r="M257" s="117"/>
      <c r="N257" s="117"/>
      <c r="O257" s="105"/>
      <c r="P257" s="17"/>
      <c r="Q257" s="17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s="22" customFormat="1" x14ac:dyDescent="0.3">
      <c r="A258" s="14"/>
      <c r="C258" s="16"/>
      <c r="D258" s="99"/>
      <c r="E258" s="99"/>
      <c r="F258" s="99"/>
      <c r="G258" s="99"/>
      <c r="H258" s="99"/>
      <c r="I258" s="3"/>
      <c r="J258" s="36"/>
      <c r="K258" s="117"/>
      <c r="L258" s="117"/>
      <c r="M258" s="117"/>
      <c r="N258" s="117"/>
      <c r="O258" s="105"/>
      <c r="P258" s="17"/>
      <c r="Q258" s="17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s="22" customFormat="1" x14ac:dyDescent="0.3">
      <c r="A259" s="14"/>
      <c r="C259" s="16"/>
      <c r="D259" s="99"/>
      <c r="E259" s="99"/>
      <c r="F259" s="99"/>
      <c r="G259" s="99"/>
      <c r="H259" s="99"/>
      <c r="I259" s="3"/>
      <c r="J259" s="36"/>
      <c r="K259" s="117"/>
      <c r="L259" s="117"/>
      <c r="M259" s="117"/>
      <c r="N259" s="117"/>
      <c r="O259" s="105"/>
      <c r="P259" s="17"/>
      <c r="Q259" s="17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s="22" customFormat="1" x14ac:dyDescent="0.3">
      <c r="A260" s="14"/>
      <c r="C260" s="16"/>
      <c r="D260" s="99"/>
      <c r="E260" s="99"/>
      <c r="F260" s="99"/>
      <c r="G260" s="99"/>
      <c r="H260" s="99"/>
      <c r="I260" s="3"/>
      <c r="J260" s="36"/>
      <c r="K260" s="117"/>
      <c r="L260" s="117"/>
      <c r="M260" s="117"/>
      <c r="N260" s="117"/>
      <c r="O260" s="105"/>
      <c r="P260" s="17"/>
      <c r="Q260" s="17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s="22" customFormat="1" x14ac:dyDescent="0.3">
      <c r="A261" s="14"/>
      <c r="C261" s="16"/>
      <c r="D261" s="99"/>
      <c r="E261" s="99"/>
      <c r="F261" s="99"/>
      <c r="G261" s="99"/>
      <c r="H261" s="99"/>
      <c r="I261" s="3"/>
      <c r="J261" s="36"/>
      <c r="K261" s="117"/>
      <c r="L261" s="117"/>
      <c r="M261" s="117"/>
      <c r="N261" s="117"/>
      <c r="O261" s="105"/>
      <c r="P261" s="17"/>
      <c r="Q261" s="17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s="22" customFormat="1" x14ac:dyDescent="0.3">
      <c r="A262" s="14"/>
      <c r="C262" s="16"/>
      <c r="D262" s="99"/>
      <c r="E262" s="99"/>
      <c r="F262" s="99"/>
      <c r="G262" s="99"/>
      <c r="H262" s="99"/>
      <c r="I262" s="3"/>
      <c r="J262" s="36"/>
      <c r="K262" s="117"/>
      <c r="L262" s="117"/>
      <c r="M262" s="117"/>
      <c r="N262" s="117"/>
      <c r="O262" s="105"/>
      <c r="P262" s="17"/>
      <c r="Q262" s="17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s="22" customFormat="1" x14ac:dyDescent="0.3">
      <c r="A263" s="14"/>
      <c r="C263" s="16"/>
      <c r="D263" s="99"/>
      <c r="E263" s="99"/>
      <c r="F263" s="99"/>
      <c r="G263" s="99"/>
      <c r="H263" s="99"/>
      <c r="I263" s="3"/>
      <c r="J263" s="36"/>
      <c r="K263" s="117"/>
      <c r="L263" s="117"/>
      <c r="M263" s="117"/>
      <c r="N263" s="117"/>
      <c r="O263" s="105"/>
      <c r="P263" s="17"/>
      <c r="Q263" s="17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s="22" customFormat="1" x14ac:dyDescent="0.3">
      <c r="A264" s="14"/>
      <c r="C264" s="16"/>
      <c r="D264" s="99"/>
      <c r="E264" s="99"/>
      <c r="F264" s="99"/>
      <c r="G264" s="99"/>
      <c r="H264" s="99"/>
      <c r="I264" s="3"/>
      <c r="J264" s="36"/>
      <c r="K264" s="117"/>
      <c r="L264" s="117"/>
      <c r="M264" s="117"/>
      <c r="N264" s="117"/>
      <c r="O264" s="105"/>
      <c r="P264" s="17"/>
      <c r="Q264" s="17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s="22" customFormat="1" x14ac:dyDescent="0.3">
      <c r="A265" s="14"/>
      <c r="C265" s="16"/>
      <c r="D265" s="99"/>
      <c r="E265" s="99"/>
      <c r="F265" s="99"/>
      <c r="G265" s="99"/>
      <c r="H265" s="99"/>
      <c r="I265" s="3"/>
      <c r="J265" s="36"/>
      <c r="K265" s="117"/>
      <c r="L265" s="117"/>
      <c r="M265" s="117"/>
      <c r="N265" s="117"/>
      <c r="O265" s="105"/>
      <c r="P265" s="17"/>
      <c r="Q265" s="17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s="22" customFormat="1" x14ac:dyDescent="0.3">
      <c r="A266" s="14"/>
      <c r="C266" s="16"/>
      <c r="D266" s="99"/>
      <c r="E266" s="99"/>
      <c r="F266" s="99"/>
      <c r="G266" s="99"/>
      <c r="H266" s="99"/>
      <c r="I266" s="3"/>
      <c r="J266" s="36"/>
      <c r="K266" s="117"/>
      <c r="L266" s="117"/>
      <c r="M266" s="117"/>
      <c r="N266" s="117"/>
      <c r="O266" s="105"/>
      <c r="P266" s="17"/>
      <c r="Q266" s="17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s="22" customFormat="1" x14ac:dyDescent="0.3">
      <c r="A267" s="14"/>
      <c r="C267" s="16"/>
      <c r="D267" s="99"/>
      <c r="E267" s="99"/>
      <c r="F267" s="99"/>
      <c r="G267" s="99"/>
      <c r="H267" s="99"/>
      <c r="I267" s="3"/>
      <c r="J267" s="36"/>
      <c r="K267" s="117"/>
      <c r="L267" s="117"/>
      <c r="M267" s="117"/>
      <c r="N267" s="117"/>
      <c r="O267" s="105"/>
      <c r="P267" s="17"/>
      <c r="Q267" s="17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s="22" customFormat="1" x14ac:dyDescent="0.3">
      <c r="A268" s="14"/>
      <c r="C268" s="16"/>
      <c r="D268" s="99"/>
      <c r="E268" s="99"/>
      <c r="F268" s="99"/>
      <c r="G268" s="99"/>
      <c r="H268" s="99"/>
      <c r="I268" s="3"/>
      <c r="J268" s="36"/>
      <c r="K268" s="117"/>
      <c r="L268" s="117"/>
      <c r="M268" s="117"/>
      <c r="N268" s="117"/>
      <c r="O268" s="105"/>
      <c r="P268" s="17"/>
      <c r="Q268" s="17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s="22" customFormat="1" x14ac:dyDescent="0.3">
      <c r="A269" s="14"/>
      <c r="C269" s="16"/>
      <c r="D269" s="99"/>
      <c r="E269" s="99"/>
      <c r="F269" s="99"/>
      <c r="G269" s="99"/>
      <c r="H269" s="99"/>
      <c r="I269" s="3"/>
      <c r="J269" s="36"/>
      <c r="K269" s="117"/>
      <c r="L269" s="117"/>
      <c r="M269" s="117"/>
      <c r="N269" s="117"/>
      <c r="O269" s="105"/>
      <c r="P269" s="17"/>
      <c r="Q269" s="17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s="22" customFormat="1" x14ac:dyDescent="0.3">
      <c r="A270" s="14"/>
      <c r="C270" s="16"/>
      <c r="D270" s="99"/>
      <c r="E270" s="99"/>
      <c r="F270" s="99"/>
      <c r="G270" s="99"/>
      <c r="H270" s="99"/>
      <c r="I270" s="3"/>
      <c r="J270" s="36"/>
      <c r="K270" s="117"/>
      <c r="L270" s="117"/>
      <c r="M270" s="117"/>
      <c r="N270" s="117"/>
      <c r="O270" s="105"/>
      <c r="P270" s="17"/>
      <c r="Q270" s="17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s="22" customFormat="1" x14ac:dyDescent="0.3">
      <c r="A271" s="14"/>
      <c r="C271" s="16"/>
      <c r="D271" s="99"/>
      <c r="E271" s="99"/>
      <c r="F271" s="99"/>
      <c r="G271" s="99"/>
      <c r="H271" s="99"/>
      <c r="I271" s="3"/>
      <c r="J271" s="36"/>
      <c r="K271" s="117"/>
      <c r="L271" s="117"/>
      <c r="M271" s="117"/>
      <c r="N271" s="117"/>
      <c r="O271" s="105"/>
      <c r="P271" s="17"/>
      <c r="Q271" s="17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s="22" customFormat="1" x14ac:dyDescent="0.3">
      <c r="A272" s="14"/>
      <c r="C272" s="16"/>
      <c r="D272" s="99"/>
      <c r="E272" s="99"/>
      <c r="F272" s="99"/>
      <c r="G272" s="99"/>
      <c r="H272" s="99"/>
      <c r="I272" s="3"/>
      <c r="J272" s="36"/>
      <c r="K272" s="117"/>
      <c r="L272" s="117"/>
      <c r="M272" s="117"/>
      <c r="N272" s="117"/>
      <c r="O272" s="105"/>
      <c r="P272" s="17"/>
      <c r="Q272" s="17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s="22" customFormat="1" x14ac:dyDescent="0.3">
      <c r="A273" s="14"/>
      <c r="C273" s="16"/>
      <c r="D273" s="99"/>
      <c r="E273" s="99"/>
      <c r="F273" s="99"/>
      <c r="G273" s="99"/>
      <c r="H273" s="99"/>
      <c r="I273" s="3"/>
      <c r="J273" s="36"/>
      <c r="K273" s="117"/>
      <c r="L273" s="117"/>
      <c r="M273" s="117"/>
      <c r="N273" s="117"/>
      <c r="O273" s="105"/>
      <c r="P273" s="17"/>
      <c r="Q273" s="17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s="22" customFormat="1" x14ac:dyDescent="0.3">
      <c r="A274" s="14"/>
      <c r="C274" s="16"/>
      <c r="D274" s="99"/>
      <c r="E274" s="99"/>
      <c r="F274" s="99"/>
      <c r="G274" s="99"/>
      <c r="H274" s="99"/>
      <c r="I274" s="3"/>
      <c r="J274" s="36"/>
      <c r="K274" s="117"/>
      <c r="L274" s="117"/>
      <c r="M274" s="117"/>
      <c r="N274" s="117"/>
      <c r="O274" s="105"/>
      <c r="P274" s="17"/>
      <c r="Q274" s="17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s="22" customFormat="1" x14ac:dyDescent="0.3">
      <c r="A275" s="14"/>
      <c r="C275" s="16"/>
      <c r="D275" s="99"/>
      <c r="E275" s="99"/>
      <c r="F275" s="99"/>
      <c r="G275" s="99"/>
      <c r="H275" s="99"/>
      <c r="I275" s="3"/>
      <c r="J275" s="36"/>
      <c r="K275" s="117"/>
      <c r="L275" s="117"/>
      <c r="M275" s="117"/>
      <c r="N275" s="117"/>
      <c r="O275" s="105"/>
      <c r="P275" s="17"/>
      <c r="Q275" s="17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s="22" customFormat="1" x14ac:dyDescent="0.3">
      <c r="A276" s="14"/>
      <c r="C276" s="16"/>
      <c r="D276" s="99"/>
      <c r="E276" s="99"/>
      <c r="F276" s="99"/>
      <c r="G276" s="99"/>
      <c r="H276" s="99"/>
      <c r="I276" s="3"/>
      <c r="J276" s="36"/>
      <c r="K276" s="117"/>
      <c r="L276" s="117"/>
      <c r="M276" s="117"/>
      <c r="N276" s="117"/>
      <c r="O276" s="105"/>
      <c r="P276" s="17"/>
      <c r="Q276" s="17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s="22" customFormat="1" x14ac:dyDescent="0.3">
      <c r="A277" s="14"/>
      <c r="C277" s="16"/>
      <c r="D277" s="99"/>
      <c r="E277" s="99"/>
      <c r="F277" s="99"/>
      <c r="G277" s="99"/>
      <c r="H277" s="99"/>
      <c r="I277" s="3"/>
      <c r="J277" s="36"/>
      <c r="K277" s="117"/>
      <c r="L277" s="117"/>
      <c r="M277" s="117"/>
      <c r="N277" s="117"/>
      <c r="O277" s="105"/>
      <c r="P277" s="17"/>
      <c r="Q277" s="17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s="22" customFormat="1" x14ac:dyDescent="0.3">
      <c r="A278" s="14"/>
      <c r="C278" s="16"/>
      <c r="D278" s="99"/>
      <c r="E278" s="99"/>
      <c r="F278" s="99"/>
      <c r="G278" s="99"/>
      <c r="H278" s="99"/>
      <c r="I278" s="3"/>
      <c r="J278" s="36"/>
      <c r="K278" s="117"/>
      <c r="L278" s="117"/>
      <c r="M278" s="117"/>
      <c r="N278" s="117"/>
      <c r="O278" s="105"/>
      <c r="P278" s="17"/>
      <c r="Q278" s="17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s="22" customFormat="1" x14ac:dyDescent="0.3">
      <c r="A279" s="14"/>
      <c r="C279" s="16"/>
      <c r="D279" s="99"/>
      <c r="E279" s="99"/>
      <c r="F279" s="99"/>
      <c r="G279" s="99"/>
      <c r="H279" s="99"/>
      <c r="I279" s="3"/>
      <c r="J279" s="36"/>
      <c r="K279" s="117"/>
      <c r="L279" s="117"/>
      <c r="M279" s="117"/>
      <c r="N279" s="117"/>
      <c r="O279" s="105"/>
      <c r="P279" s="17"/>
      <c r="Q279" s="17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s="22" customFormat="1" x14ac:dyDescent="0.3">
      <c r="A280" s="14"/>
      <c r="C280" s="16"/>
      <c r="D280" s="99"/>
      <c r="E280" s="99"/>
      <c r="F280" s="99"/>
      <c r="G280" s="99"/>
      <c r="H280" s="99"/>
      <c r="I280" s="3"/>
      <c r="J280" s="36"/>
      <c r="K280" s="117"/>
      <c r="L280" s="117"/>
      <c r="M280" s="117"/>
      <c r="N280" s="117"/>
      <c r="O280" s="105"/>
      <c r="P280" s="17"/>
      <c r="Q280" s="17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s="22" customFormat="1" x14ac:dyDescent="0.3">
      <c r="A281" s="14"/>
      <c r="C281" s="16"/>
      <c r="D281" s="99"/>
      <c r="E281" s="99"/>
      <c r="F281" s="99"/>
      <c r="G281" s="99"/>
      <c r="H281" s="99"/>
      <c r="I281" s="3"/>
      <c r="J281" s="36"/>
      <c r="K281" s="117"/>
      <c r="L281" s="117"/>
      <c r="M281" s="117"/>
      <c r="N281" s="117"/>
      <c r="O281" s="105"/>
      <c r="P281" s="17"/>
      <c r="Q281" s="17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s="22" customFormat="1" x14ac:dyDescent="0.3">
      <c r="A282" s="14"/>
      <c r="C282" s="16"/>
      <c r="D282" s="99"/>
      <c r="E282" s="99"/>
      <c r="F282" s="99"/>
      <c r="G282" s="99"/>
      <c r="H282" s="99"/>
      <c r="I282" s="3"/>
      <c r="J282" s="36"/>
      <c r="K282" s="117"/>
      <c r="L282" s="117"/>
      <c r="M282" s="117"/>
      <c r="N282" s="117"/>
      <c r="O282" s="105"/>
      <c r="P282" s="17"/>
      <c r="Q282" s="17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s="22" customFormat="1" x14ac:dyDescent="0.3">
      <c r="A283" s="14"/>
      <c r="C283" s="16"/>
      <c r="D283" s="99"/>
      <c r="E283" s="99"/>
      <c r="F283" s="99"/>
      <c r="G283" s="99"/>
      <c r="H283" s="99"/>
      <c r="I283" s="3"/>
      <c r="J283" s="36"/>
      <c r="K283" s="117"/>
      <c r="L283" s="117"/>
      <c r="M283" s="117"/>
      <c r="N283" s="117"/>
      <c r="O283" s="105"/>
      <c r="P283" s="17"/>
      <c r="Q283" s="17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s="22" customFormat="1" x14ac:dyDescent="0.3">
      <c r="A284" s="14"/>
      <c r="C284" s="16"/>
      <c r="D284" s="99"/>
      <c r="E284" s="99"/>
      <c r="F284" s="99"/>
      <c r="G284" s="99"/>
      <c r="H284" s="99"/>
      <c r="I284" s="3"/>
      <c r="J284" s="36"/>
      <c r="K284" s="117"/>
      <c r="L284" s="117"/>
      <c r="M284" s="117"/>
      <c r="N284" s="117"/>
      <c r="O284" s="105"/>
      <c r="P284" s="17"/>
      <c r="Q284" s="17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s="22" customFormat="1" x14ac:dyDescent="0.3">
      <c r="A285" s="14"/>
      <c r="C285" s="16"/>
      <c r="D285" s="99"/>
      <c r="E285" s="99"/>
      <c r="F285" s="99"/>
      <c r="G285" s="99"/>
      <c r="H285" s="99"/>
      <c r="I285" s="3"/>
      <c r="J285" s="36"/>
      <c r="K285" s="117"/>
      <c r="L285" s="117"/>
      <c r="M285" s="117"/>
      <c r="N285" s="117"/>
      <c r="O285" s="105"/>
      <c r="P285" s="17"/>
      <c r="Q285" s="17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s="22" customFormat="1" x14ac:dyDescent="0.3">
      <c r="A286" s="14"/>
      <c r="C286" s="16"/>
      <c r="D286" s="99"/>
      <c r="E286" s="99"/>
      <c r="F286" s="99"/>
      <c r="G286" s="99"/>
      <c r="H286" s="99"/>
      <c r="I286" s="3"/>
      <c r="J286" s="36"/>
      <c r="K286" s="117"/>
      <c r="L286" s="117"/>
      <c r="M286" s="117"/>
      <c r="N286" s="117"/>
      <c r="O286" s="105"/>
      <c r="P286" s="17"/>
      <c r="Q286" s="17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s="22" customFormat="1" x14ac:dyDescent="0.3">
      <c r="A287" s="14"/>
      <c r="C287" s="16"/>
      <c r="D287" s="99"/>
      <c r="E287" s="99"/>
      <c r="F287" s="99"/>
      <c r="G287" s="99"/>
      <c r="H287" s="99"/>
      <c r="I287" s="3"/>
      <c r="J287" s="36"/>
      <c r="K287" s="117"/>
      <c r="L287" s="117"/>
      <c r="M287" s="117"/>
      <c r="N287" s="117"/>
      <c r="O287" s="105"/>
      <c r="P287" s="17"/>
      <c r="Q287" s="17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s="22" customFormat="1" x14ac:dyDescent="0.3">
      <c r="A288" s="14"/>
      <c r="C288" s="16"/>
      <c r="D288" s="99"/>
      <c r="E288" s="99"/>
      <c r="F288" s="99"/>
      <c r="G288" s="99"/>
      <c r="H288" s="99"/>
      <c r="I288" s="3"/>
      <c r="J288" s="36"/>
      <c r="K288" s="117"/>
      <c r="L288" s="117"/>
      <c r="M288" s="117"/>
      <c r="N288" s="117"/>
      <c r="O288" s="105"/>
      <c r="P288" s="17"/>
      <c r="Q288" s="17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s="22" customFormat="1" x14ac:dyDescent="0.3">
      <c r="A289" s="14"/>
      <c r="C289" s="16"/>
      <c r="D289" s="99"/>
      <c r="E289" s="99"/>
      <c r="F289" s="99"/>
      <c r="G289" s="99"/>
      <c r="H289" s="99"/>
      <c r="I289" s="3"/>
      <c r="J289" s="36"/>
      <c r="K289" s="117"/>
      <c r="L289" s="117"/>
      <c r="M289" s="117"/>
      <c r="N289" s="117"/>
      <c r="O289" s="105"/>
      <c r="P289" s="17"/>
      <c r="Q289" s="17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s="22" customFormat="1" x14ac:dyDescent="0.3">
      <c r="A290" s="14"/>
      <c r="C290" s="16"/>
      <c r="D290" s="99"/>
      <c r="E290" s="99"/>
      <c r="F290" s="99"/>
      <c r="G290" s="99"/>
      <c r="H290" s="99"/>
      <c r="I290" s="3"/>
      <c r="J290" s="36"/>
      <c r="K290" s="117"/>
      <c r="L290" s="117"/>
      <c r="M290" s="117"/>
      <c r="N290" s="117"/>
      <c r="O290" s="105"/>
      <c r="P290" s="17"/>
      <c r="Q290" s="17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s="22" customFormat="1" x14ac:dyDescent="0.3">
      <c r="A291" s="14"/>
      <c r="C291" s="16"/>
      <c r="D291" s="99"/>
      <c r="E291" s="99"/>
      <c r="F291" s="99"/>
      <c r="G291" s="99"/>
      <c r="H291" s="99"/>
      <c r="I291" s="3"/>
      <c r="J291" s="36"/>
      <c r="K291" s="117"/>
      <c r="L291" s="117"/>
      <c r="M291" s="117"/>
      <c r="N291" s="117"/>
      <c r="O291" s="105"/>
      <c r="P291" s="17"/>
      <c r="Q291" s="17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s="22" customFormat="1" x14ac:dyDescent="0.3">
      <c r="A292" s="14"/>
      <c r="C292" s="16"/>
      <c r="D292" s="99"/>
      <c r="E292" s="99"/>
      <c r="F292" s="99"/>
      <c r="G292" s="99"/>
      <c r="H292" s="99"/>
      <c r="I292" s="3"/>
      <c r="J292" s="36"/>
      <c r="K292" s="117"/>
      <c r="L292" s="117"/>
      <c r="M292" s="117"/>
      <c r="N292" s="117"/>
      <c r="O292" s="105"/>
      <c r="P292" s="17"/>
      <c r="Q292" s="17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s="22" customFormat="1" x14ac:dyDescent="0.3">
      <c r="A293" s="14"/>
      <c r="C293" s="16"/>
      <c r="D293" s="99"/>
      <c r="E293" s="99"/>
      <c r="F293" s="99"/>
      <c r="G293" s="99"/>
      <c r="H293" s="99"/>
      <c r="I293" s="3"/>
      <c r="J293" s="36"/>
      <c r="K293" s="117"/>
      <c r="L293" s="117"/>
      <c r="M293" s="117"/>
      <c r="N293" s="117"/>
      <c r="O293" s="105"/>
      <c r="P293" s="17"/>
      <c r="Q293" s="17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s="22" customFormat="1" x14ac:dyDescent="0.3">
      <c r="A294" s="14"/>
      <c r="C294" s="16"/>
      <c r="D294" s="99"/>
      <c r="E294" s="99"/>
      <c r="F294" s="99"/>
      <c r="G294" s="99"/>
      <c r="H294" s="99"/>
      <c r="I294" s="3"/>
      <c r="J294" s="36"/>
      <c r="K294" s="117"/>
      <c r="L294" s="117"/>
      <c r="M294" s="117"/>
      <c r="N294" s="117"/>
      <c r="O294" s="105"/>
      <c r="P294" s="17"/>
      <c r="Q294" s="17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s="22" customFormat="1" x14ac:dyDescent="0.3">
      <c r="A295" s="14"/>
      <c r="C295" s="16"/>
      <c r="D295" s="99"/>
      <c r="E295" s="99"/>
      <c r="F295" s="99"/>
      <c r="G295" s="99"/>
      <c r="H295" s="99"/>
      <c r="I295" s="3"/>
      <c r="J295" s="36"/>
      <c r="K295" s="117"/>
      <c r="L295" s="117"/>
      <c r="M295" s="117"/>
      <c r="N295" s="117"/>
      <c r="O295" s="105"/>
      <c r="P295" s="17"/>
      <c r="Q295" s="17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s="22" customFormat="1" x14ac:dyDescent="0.3">
      <c r="A296" s="14"/>
      <c r="C296" s="16"/>
      <c r="D296" s="99"/>
      <c r="E296" s="99"/>
      <c r="F296" s="99"/>
      <c r="G296" s="99"/>
      <c r="H296" s="99"/>
      <c r="I296" s="3"/>
      <c r="J296" s="36"/>
      <c r="K296" s="117"/>
      <c r="L296" s="117"/>
      <c r="M296" s="117"/>
      <c r="N296" s="117"/>
      <c r="O296" s="105"/>
      <c r="P296" s="17"/>
      <c r="Q296" s="17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s="22" customFormat="1" x14ac:dyDescent="0.3">
      <c r="A297" s="14"/>
      <c r="C297" s="16"/>
      <c r="D297" s="99"/>
      <c r="E297" s="99"/>
      <c r="F297" s="99"/>
      <c r="G297" s="99"/>
      <c r="H297" s="99"/>
      <c r="I297" s="3"/>
      <c r="J297" s="36"/>
      <c r="K297" s="117"/>
      <c r="L297" s="117"/>
      <c r="M297" s="117"/>
      <c r="N297" s="117"/>
      <c r="O297" s="105"/>
      <c r="P297" s="17"/>
      <c r="Q297" s="17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s="22" customFormat="1" x14ac:dyDescent="0.3">
      <c r="A298" s="14"/>
      <c r="C298" s="16"/>
      <c r="D298" s="99"/>
      <c r="E298" s="99"/>
      <c r="F298" s="99"/>
      <c r="G298" s="99"/>
      <c r="H298" s="99"/>
      <c r="I298" s="3"/>
      <c r="J298" s="36"/>
      <c r="K298" s="117"/>
      <c r="L298" s="117"/>
      <c r="M298" s="117"/>
      <c r="N298" s="117"/>
      <c r="O298" s="105"/>
      <c r="P298" s="17"/>
      <c r="Q298" s="17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s="22" customFormat="1" x14ac:dyDescent="0.3">
      <c r="A299" s="14"/>
      <c r="C299" s="16"/>
      <c r="D299" s="99"/>
      <c r="E299" s="99"/>
      <c r="F299" s="99"/>
      <c r="G299" s="99"/>
      <c r="H299" s="99"/>
      <c r="I299" s="3"/>
      <c r="J299" s="36"/>
      <c r="K299" s="117"/>
      <c r="L299" s="117"/>
      <c r="M299" s="117"/>
      <c r="N299" s="117"/>
      <c r="O299" s="105"/>
      <c r="P299" s="17"/>
      <c r="Q299" s="17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s="22" customFormat="1" x14ac:dyDescent="0.3">
      <c r="A300" s="14"/>
      <c r="C300" s="16"/>
      <c r="D300" s="99"/>
      <c r="E300" s="99"/>
      <c r="F300" s="99"/>
      <c r="G300" s="99"/>
      <c r="H300" s="99"/>
      <c r="I300" s="3"/>
      <c r="J300" s="36"/>
      <c r="K300" s="117"/>
      <c r="L300" s="117"/>
      <c r="M300" s="117"/>
      <c r="N300" s="117"/>
      <c r="O300" s="105"/>
      <c r="P300" s="17"/>
      <c r="Q300" s="17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s="22" customFormat="1" x14ac:dyDescent="0.3">
      <c r="A301" s="14"/>
      <c r="C301" s="16"/>
      <c r="D301" s="99"/>
      <c r="E301" s="99"/>
      <c r="F301" s="99"/>
      <c r="G301" s="99"/>
      <c r="H301" s="99"/>
      <c r="I301" s="3"/>
      <c r="J301" s="36"/>
      <c r="K301" s="117"/>
      <c r="L301" s="117"/>
      <c r="M301" s="117"/>
      <c r="N301" s="117"/>
      <c r="O301" s="105"/>
      <c r="P301" s="17"/>
      <c r="Q301" s="17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s="22" customFormat="1" x14ac:dyDescent="0.3">
      <c r="A302" s="14"/>
      <c r="C302" s="16"/>
      <c r="D302" s="99"/>
      <c r="E302" s="99"/>
      <c r="F302" s="99"/>
      <c r="G302" s="99"/>
      <c r="H302" s="99"/>
      <c r="I302" s="3"/>
      <c r="J302" s="36"/>
      <c r="K302" s="117"/>
      <c r="L302" s="117"/>
      <c r="M302" s="117"/>
      <c r="N302" s="117"/>
      <c r="O302" s="105"/>
      <c r="P302" s="17"/>
      <c r="Q302" s="17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s="22" customFormat="1" x14ac:dyDescent="0.3">
      <c r="A303" s="14"/>
      <c r="C303" s="16"/>
      <c r="D303" s="99"/>
      <c r="E303" s="99"/>
      <c r="F303" s="99"/>
      <c r="G303" s="99"/>
      <c r="H303" s="99"/>
      <c r="I303" s="3"/>
      <c r="J303" s="36"/>
      <c r="K303" s="117"/>
      <c r="L303" s="117"/>
      <c r="M303" s="117"/>
      <c r="N303" s="117"/>
      <c r="O303" s="105"/>
      <c r="P303" s="17"/>
      <c r="Q303" s="17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s="22" customFormat="1" x14ac:dyDescent="0.3">
      <c r="A304" s="14"/>
      <c r="C304" s="16"/>
      <c r="D304" s="99"/>
      <c r="E304" s="99"/>
      <c r="F304" s="99"/>
      <c r="G304" s="99"/>
      <c r="H304" s="99"/>
      <c r="I304" s="3"/>
      <c r="J304" s="36"/>
      <c r="K304" s="117"/>
      <c r="L304" s="117"/>
      <c r="M304" s="117"/>
      <c r="N304" s="117"/>
      <c r="O304" s="105"/>
      <c r="P304" s="17"/>
      <c r="Q304" s="17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s="22" customFormat="1" x14ac:dyDescent="0.3">
      <c r="A305" s="14"/>
      <c r="C305" s="16"/>
      <c r="D305" s="99"/>
      <c r="E305" s="99"/>
      <c r="F305" s="99"/>
      <c r="G305" s="99"/>
      <c r="H305" s="99"/>
      <c r="I305" s="3"/>
      <c r="J305" s="36"/>
      <c r="K305" s="117"/>
      <c r="L305" s="117"/>
      <c r="M305" s="117"/>
      <c r="N305" s="117"/>
      <c r="O305" s="105"/>
      <c r="P305" s="17"/>
      <c r="Q305" s="17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s="22" customFormat="1" x14ac:dyDescent="0.3">
      <c r="A306" s="14"/>
      <c r="C306" s="16"/>
      <c r="D306" s="99"/>
      <c r="E306" s="99"/>
      <c r="F306" s="99"/>
      <c r="G306" s="99"/>
      <c r="H306" s="99"/>
      <c r="I306" s="3"/>
      <c r="J306" s="36"/>
      <c r="K306" s="117"/>
      <c r="L306" s="117"/>
      <c r="M306" s="117"/>
      <c r="N306" s="117"/>
      <c r="O306" s="105"/>
      <c r="P306" s="17"/>
      <c r="Q306" s="17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s="22" customFormat="1" x14ac:dyDescent="0.3">
      <c r="A307" s="14"/>
      <c r="C307" s="16"/>
      <c r="D307" s="99"/>
      <c r="E307" s="99"/>
      <c r="F307" s="99"/>
      <c r="G307" s="99"/>
      <c r="H307" s="99"/>
      <c r="I307" s="3"/>
      <c r="J307" s="36"/>
      <c r="K307" s="117"/>
      <c r="L307" s="117"/>
      <c r="M307" s="117"/>
      <c r="N307" s="117"/>
      <c r="O307" s="105"/>
      <c r="P307" s="17"/>
      <c r="Q307" s="17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s="22" customFormat="1" x14ac:dyDescent="0.3">
      <c r="A308" s="14"/>
      <c r="C308" s="16"/>
      <c r="D308" s="99"/>
      <c r="E308" s="99"/>
      <c r="F308" s="99"/>
      <c r="G308" s="99"/>
      <c r="H308" s="99"/>
      <c r="I308" s="3"/>
      <c r="J308" s="36"/>
      <c r="K308" s="117"/>
      <c r="L308" s="117"/>
      <c r="M308" s="117"/>
      <c r="N308" s="117"/>
      <c r="O308" s="105"/>
      <c r="P308" s="17"/>
      <c r="Q308" s="17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s="22" customFormat="1" x14ac:dyDescent="0.3">
      <c r="A309" s="14"/>
      <c r="C309" s="16"/>
      <c r="D309" s="99"/>
      <c r="E309" s="99"/>
      <c r="F309" s="99"/>
      <c r="G309" s="99"/>
      <c r="H309" s="99"/>
      <c r="I309" s="3"/>
      <c r="J309" s="36"/>
      <c r="K309" s="117"/>
      <c r="L309" s="117"/>
      <c r="M309" s="117"/>
      <c r="N309" s="117"/>
      <c r="O309" s="105"/>
      <c r="P309" s="17"/>
      <c r="Q309" s="17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s="22" customFormat="1" x14ac:dyDescent="0.3">
      <c r="A310" s="14"/>
      <c r="C310" s="16"/>
      <c r="D310" s="99"/>
      <c r="E310" s="99"/>
      <c r="F310" s="99"/>
      <c r="G310" s="99"/>
      <c r="H310" s="99"/>
      <c r="I310" s="3"/>
      <c r="J310" s="36"/>
      <c r="K310" s="117"/>
      <c r="L310" s="117"/>
      <c r="M310" s="117"/>
      <c r="N310" s="117"/>
      <c r="O310" s="105"/>
      <c r="P310" s="17"/>
      <c r="Q310" s="17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s="22" customFormat="1" x14ac:dyDescent="0.3">
      <c r="A311" s="14"/>
      <c r="C311" s="16"/>
      <c r="D311" s="99"/>
      <c r="E311" s="99"/>
      <c r="F311" s="99"/>
      <c r="G311" s="99"/>
      <c r="H311" s="99"/>
      <c r="I311" s="3"/>
      <c r="J311" s="36"/>
      <c r="K311" s="117"/>
      <c r="L311" s="117"/>
      <c r="M311" s="117"/>
      <c r="N311" s="117"/>
      <c r="O311" s="105"/>
      <c r="P311" s="17"/>
      <c r="Q311" s="17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s="22" customFormat="1" x14ac:dyDescent="0.3">
      <c r="A312" s="14"/>
      <c r="C312" s="16"/>
      <c r="D312" s="99"/>
      <c r="E312" s="99"/>
      <c r="F312" s="99"/>
      <c r="G312" s="99"/>
      <c r="H312" s="99"/>
      <c r="I312" s="3"/>
      <c r="J312" s="36"/>
      <c r="K312" s="117"/>
      <c r="L312" s="117"/>
      <c r="M312" s="117"/>
      <c r="N312" s="117"/>
      <c r="O312" s="105"/>
      <c r="P312" s="17"/>
      <c r="Q312" s="17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s="22" customFormat="1" x14ac:dyDescent="0.3">
      <c r="A313" s="14"/>
      <c r="C313" s="16"/>
      <c r="D313" s="99"/>
      <c r="E313" s="99"/>
      <c r="F313" s="99"/>
      <c r="G313" s="99"/>
      <c r="H313" s="99"/>
      <c r="I313" s="3"/>
      <c r="J313" s="36"/>
      <c r="K313" s="117"/>
      <c r="L313" s="117"/>
      <c r="M313" s="117"/>
      <c r="N313" s="117"/>
      <c r="O313" s="105"/>
      <c r="P313" s="17"/>
      <c r="Q313" s="17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s="22" customFormat="1" x14ac:dyDescent="0.3">
      <c r="A314" s="14"/>
      <c r="C314" s="16"/>
      <c r="D314" s="99"/>
      <c r="E314" s="99"/>
      <c r="F314" s="99"/>
      <c r="G314" s="99"/>
      <c r="H314" s="99"/>
      <c r="I314" s="3"/>
      <c r="J314" s="36"/>
      <c r="K314" s="117"/>
      <c r="L314" s="117"/>
      <c r="M314" s="117"/>
      <c r="N314" s="117"/>
      <c r="O314" s="105"/>
      <c r="P314" s="17"/>
      <c r="Q314" s="17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s="22" customFormat="1" x14ac:dyDescent="0.3">
      <c r="A315" s="14"/>
      <c r="C315" s="16"/>
      <c r="D315" s="99"/>
      <c r="E315" s="99"/>
      <c r="F315" s="99"/>
      <c r="G315" s="99"/>
      <c r="H315" s="99"/>
      <c r="I315" s="3"/>
      <c r="J315" s="36"/>
      <c r="K315" s="117"/>
      <c r="L315" s="117"/>
      <c r="M315" s="117"/>
      <c r="N315" s="117"/>
      <c r="O315" s="105"/>
      <c r="P315" s="17"/>
      <c r="Q315" s="17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s="22" customFormat="1" x14ac:dyDescent="0.3">
      <c r="A316" s="14"/>
      <c r="C316" s="16"/>
      <c r="D316" s="99"/>
      <c r="E316" s="99"/>
      <c r="F316" s="99"/>
      <c r="G316" s="99"/>
      <c r="H316" s="99"/>
      <c r="I316" s="3"/>
      <c r="J316" s="36"/>
      <c r="K316" s="117"/>
      <c r="L316" s="117"/>
      <c r="M316" s="117"/>
      <c r="N316" s="117"/>
      <c r="O316" s="105"/>
      <c r="P316" s="17"/>
      <c r="Q316" s="17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s="22" customFormat="1" x14ac:dyDescent="0.3">
      <c r="A317" s="14"/>
      <c r="C317" s="16"/>
      <c r="D317" s="99"/>
      <c r="E317" s="99"/>
      <c r="F317" s="99"/>
      <c r="G317" s="99"/>
      <c r="H317" s="99"/>
      <c r="I317" s="3"/>
      <c r="J317" s="36"/>
      <c r="K317" s="117"/>
      <c r="L317" s="117"/>
      <c r="M317" s="117"/>
      <c r="N317" s="117"/>
      <c r="O317" s="105"/>
      <c r="P317" s="17"/>
      <c r="Q317" s="17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s="22" customFormat="1" x14ac:dyDescent="0.3">
      <c r="A318" s="14"/>
      <c r="C318" s="16"/>
      <c r="D318" s="99"/>
      <c r="E318" s="99"/>
      <c r="F318" s="99"/>
      <c r="G318" s="99"/>
      <c r="H318" s="99"/>
      <c r="I318" s="3"/>
      <c r="J318" s="36"/>
      <c r="K318" s="117"/>
      <c r="L318" s="117"/>
      <c r="M318" s="117"/>
      <c r="N318" s="117"/>
      <c r="O318" s="105"/>
      <c r="P318" s="17"/>
      <c r="Q318" s="17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s="22" customFormat="1" x14ac:dyDescent="0.3">
      <c r="A319" s="14"/>
      <c r="C319" s="16"/>
      <c r="D319" s="99"/>
      <c r="E319" s="99"/>
      <c r="F319" s="99"/>
      <c r="G319" s="99"/>
      <c r="H319" s="99"/>
      <c r="I319" s="3"/>
      <c r="J319" s="36"/>
      <c r="K319" s="117"/>
      <c r="L319" s="117"/>
      <c r="M319" s="117"/>
      <c r="N319" s="117"/>
      <c r="O319" s="105"/>
      <c r="P319" s="17"/>
      <c r="Q319" s="17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s="22" customFormat="1" x14ac:dyDescent="0.3">
      <c r="A320" s="14"/>
      <c r="C320" s="16"/>
      <c r="D320" s="99"/>
      <c r="E320" s="99"/>
      <c r="F320" s="99"/>
      <c r="G320" s="99"/>
      <c r="H320" s="99"/>
      <c r="I320" s="3"/>
      <c r="J320" s="36"/>
      <c r="K320" s="117"/>
      <c r="L320" s="117"/>
      <c r="M320" s="117"/>
      <c r="N320" s="117"/>
      <c r="O320" s="105"/>
      <c r="P320" s="17"/>
      <c r="Q320" s="17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s="22" customFormat="1" x14ac:dyDescent="0.3">
      <c r="A321" s="14"/>
      <c r="C321" s="16"/>
      <c r="D321" s="99"/>
      <c r="E321" s="99"/>
      <c r="F321" s="99"/>
      <c r="G321" s="99"/>
      <c r="H321" s="99"/>
      <c r="I321" s="3"/>
      <c r="J321" s="36"/>
      <c r="K321" s="117"/>
      <c r="L321" s="117"/>
      <c r="M321" s="117"/>
      <c r="N321" s="117"/>
      <c r="O321" s="105"/>
      <c r="P321" s="17"/>
      <c r="Q321" s="17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s="22" customFormat="1" x14ac:dyDescent="0.3">
      <c r="A322" s="14"/>
      <c r="C322" s="16"/>
      <c r="D322" s="99"/>
      <c r="E322" s="99"/>
      <c r="F322" s="99"/>
      <c r="G322" s="99"/>
      <c r="H322" s="99"/>
      <c r="I322" s="3"/>
      <c r="J322" s="36"/>
      <c r="K322" s="117"/>
      <c r="L322" s="117"/>
      <c r="M322" s="117"/>
      <c r="N322" s="117"/>
      <c r="O322" s="105"/>
      <c r="P322" s="17"/>
      <c r="Q322" s="17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s="22" customFormat="1" x14ac:dyDescent="0.3">
      <c r="A323" s="14"/>
      <c r="C323" s="16"/>
      <c r="D323" s="99"/>
      <c r="E323" s="99"/>
      <c r="F323" s="99"/>
      <c r="G323" s="99"/>
      <c r="H323" s="99"/>
      <c r="I323" s="3"/>
      <c r="J323" s="36"/>
      <c r="K323" s="117"/>
      <c r="L323" s="117"/>
      <c r="M323" s="117"/>
      <c r="N323" s="117"/>
      <c r="O323" s="105"/>
      <c r="P323" s="17"/>
      <c r="Q323" s="17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s="22" customFormat="1" x14ac:dyDescent="0.3">
      <c r="A324" s="14"/>
      <c r="C324" s="16"/>
      <c r="D324" s="99"/>
      <c r="E324" s="99"/>
      <c r="F324" s="99"/>
      <c r="G324" s="99"/>
      <c r="H324" s="99"/>
      <c r="I324" s="3"/>
      <c r="J324" s="36"/>
      <c r="K324" s="117"/>
      <c r="L324" s="117"/>
      <c r="M324" s="117"/>
      <c r="N324" s="117"/>
      <c r="O324" s="105"/>
      <c r="P324" s="17"/>
      <c r="Q324" s="17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s="22" customFormat="1" x14ac:dyDescent="0.3">
      <c r="A325" s="14"/>
      <c r="C325" s="16"/>
      <c r="D325" s="99"/>
      <c r="E325" s="99"/>
      <c r="F325" s="99"/>
      <c r="G325" s="99"/>
      <c r="H325" s="99"/>
      <c r="I325" s="3"/>
      <c r="J325" s="36"/>
      <c r="K325" s="117"/>
      <c r="L325" s="117"/>
      <c r="M325" s="117"/>
      <c r="N325" s="117"/>
      <c r="O325" s="105"/>
      <c r="P325" s="17"/>
      <c r="Q325" s="17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s="22" customFormat="1" x14ac:dyDescent="0.3">
      <c r="A326" s="14"/>
      <c r="C326" s="16"/>
      <c r="D326" s="99"/>
      <c r="E326" s="99"/>
      <c r="F326" s="99"/>
      <c r="G326" s="99"/>
      <c r="H326" s="99"/>
      <c r="I326" s="3"/>
      <c r="J326" s="36"/>
      <c r="K326" s="117"/>
      <c r="L326" s="117"/>
      <c r="M326" s="117"/>
      <c r="N326" s="117"/>
      <c r="O326" s="105"/>
      <c r="P326" s="17"/>
      <c r="Q326" s="17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s="22" customFormat="1" x14ac:dyDescent="0.3">
      <c r="A327" s="14"/>
      <c r="C327" s="16"/>
      <c r="D327" s="99"/>
      <c r="E327" s="99"/>
      <c r="F327" s="99"/>
      <c r="G327" s="99"/>
      <c r="H327" s="99"/>
      <c r="I327" s="3"/>
      <c r="J327" s="36"/>
      <c r="K327" s="117"/>
      <c r="L327" s="117"/>
      <c r="M327" s="117"/>
      <c r="N327" s="117"/>
      <c r="O327" s="105"/>
      <c r="P327" s="17"/>
      <c r="Q327" s="17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s="22" customFormat="1" x14ac:dyDescent="0.3">
      <c r="A328" s="14"/>
      <c r="C328" s="16"/>
      <c r="D328" s="99"/>
      <c r="E328" s="99"/>
      <c r="F328" s="99"/>
      <c r="G328" s="99"/>
      <c r="H328" s="99"/>
      <c r="I328" s="3"/>
      <c r="J328" s="36"/>
      <c r="K328" s="117"/>
      <c r="L328" s="117"/>
      <c r="M328" s="117"/>
      <c r="N328" s="117"/>
      <c r="O328" s="105"/>
      <c r="P328" s="17"/>
      <c r="Q328" s="17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s="22" customFormat="1" x14ac:dyDescent="0.3">
      <c r="A329" s="14"/>
      <c r="C329" s="16"/>
      <c r="D329" s="99"/>
      <c r="E329" s="99"/>
      <c r="F329" s="99"/>
      <c r="G329" s="99"/>
      <c r="H329" s="99"/>
      <c r="I329" s="3"/>
      <c r="J329" s="36"/>
      <c r="K329" s="117"/>
      <c r="L329" s="117"/>
      <c r="M329" s="117"/>
      <c r="N329" s="117"/>
      <c r="O329" s="105"/>
      <c r="P329" s="17"/>
      <c r="Q329" s="17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s="22" customFormat="1" x14ac:dyDescent="0.3">
      <c r="A330" s="14"/>
      <c r="C330" s="16"/>
      <c r="D330" s="99"/>
      <c r="E330" s="99"/>
      <c r="F330" s="99"/>
      <c r="G330" s="99"/>
      <c r="H330" s="99"/>
      <c r="I330" s="3"/>
      <c r="J330" s="36"/>
      <c r="K330" s="117"/>
      <c r="L330" s="117"/>
      <c r="M330" s="117"/>
      <c r="N330" s="117"/>
      <c r="O330" s="105"/>
      <c r="P330" s="17"/>
      <c r="Q330" s="17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s="22" customFormat="1" x14ac:dyDescent="0.3">
      <c r="A331" s="14"/>
      <c r="C331" s="16"/>
      <c r="D331" s="99"/>
      <c r="E331" s="99"/>
      <c r="F331" s="99"/>
      <c r="G331" s="99"/>
      <c r="H331" s="99"/>
      <c r="I331" s="3"/>
      <c r="J331" s="36"/>
      <c r="K331" s="117"/>
      <c r="L331" s="117"/>
      <c r="M331" s="117"/>
      <c r="N331" s="117"/>
      <c r="O331" s="105"/>
      <c r="P331" s="17"/>
      <c r="Q331" s="17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s="22" customFormat="1" x14ac:dyDescent="0.3">
      <c r="A332" s="14"/>
      <c r="C332" s="16"/>
      <c r="D332" s="99"/>
      <c r="E332" s="99"/>
      <c r="F332" s="99"/>
      <c r="G332" s="99"/>
      <c r="H332" s="99"/>
      <c r="I332" s="3"/>
      <c r="J332" s="36"/>
      <c r="K332" s="117"/>
      <c r="L332" s="117"/>
      <c r="M332" s="117"/>
      <c r="N332" s="117"/>
      <c r="O332" s="105"/>
      <c r="P332" s="17"/>
      <c r="Q332" s="17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s="22" customFormat="1" x14ac:dyDescent="0.3">
      <c r="A333" s="14"/>
      <c r="C333" s="16"/>
      <c r="D333" s="99"/>
      <c r="E333" s="99"/>
      <c r="F333" s="99"/>
      <c r="G333" s="99"/>
      <c r="H333" s="99"/>
      <c r="I333" s="3"/>
      <c r="J333" s="36"/>
      <c r="K333" s="117"/>
      <c r="L333" s="117"/>
      <c r="M333" s="117"/>
      <c r="N333" s="117"/>
      <c r="O333" s="105"/>
      <c r="P333" s="17"/>
      <c r="Q333" s="17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s="22" customFormat="1" x14ac:dyDescent="0.3">
      <c r="A334" s="14"/>
      <c r="C334" s="16"/>
      <c r="D334" s="99"/>
      <c r="E334" s="99"/>
      <c r="F334" s="99"/>
      <c r="G334" s="99"/>
      <c r="H334" s="99"/>
      <c r="I334" s="3"/>
      <c r="J334" s="36"/>
      <c r="K334" s="117"/>
      <c r="L334" s="117"/>
      <c r="M334" s="117"/>
      <c r="N334" s="117"/>
      <c r="O334" s="105"/>
      <c r="P334" s="17"/>
      <c r="Q334" s="17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s="22" customFormat="1" x14ac:dyDescent="0.3">
      <c r="A335" s="14"/>
      <c r="C335" s="16"/>
      <c r="D335" s="99"/>
      <c r="E335" s="99"/>
      <c r="F335" s="99"/>
      <c r="G335" s="99"/>
      <c r="H335" s="99"/>
      <c r="I335" s="3"/>
      <c r="J335" s="36"/>
      <c r="K335" s="117"/>
      <c r="L335" s="117"/>
      <c r="M335" s="117"/>
      <c r="N335" s="117"/>
      <c r="O335" s="105"/>
      <c r="P335" s="17"/>
      <c r="Q335" s="17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s="22" customFormat="1" x14ac:dyDescent="0.3">
      <c r="A336" s="14"/>
      <c r="C336" s="16"/>
      <c r="D336" s="99"/>
      <c r="E336" s="99"/>
      <c r="F336" s="99"/>
      <c r="G336" s="99"/>
      <c r="H336" s="99"/>
      <c r="I336" s="3"/>
      <c r="J336" s="36"/>
      <c r="K336" s="117"/>
      <c r="L336" s="117"/>
      <c r="M336" s="117"/>
      <c r="N336" s="117"/>
      <c r="O336" s="105"/>
      <c r="P336" s="17"/>
      <c r="Q336" s="17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s="22" customFormat="1" x14ac:dyDescent="0.3">
      <c r="A337" s="14"/>
      <c r="C337" s="16"/>
      <c r="D337" s="99"/>
      <c r="E337" s="99"/>
      <c r="F337" s="99"/>
      <c r="G337" s="99"/>
      <c r="H337" s="99"/>
      <c r="I337" s="3"/>
      <c r="J337" s="36"/>
      <c r="K337" s="117"/>
      <c r="L337" s="117"/>
      <c r="M337" s="117"/>
      <c r="N337" s="117"/>
      <c r="O337" s="105"/>
      <c r="P337" s="17"/>
      <c r="Q337" s="17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s="22" customFormat="1" x14ac:dyDescent="0.3">
      <c r="A338" s="14"/>
      <c r="C338" s="16"/>
      <c r="D338" s="99"/>
      <c r="E338" s="99"/>
      <c r="F338" s="99"/>
      <c r="G338" s="99"/>
      <c r="H338" s="99"/>
      <c r="I338" s="3"/>
      <c r="J338" s="36"/>
      <c r="K338" s="117"/>
      <c r="L338" s="117"/>
      <c r="M338" s="117"/>
      <c r="N338" s="117"/>
      <c r="O338" s="105"/>
      <c r="P338" s="17"/>
      <c r="Q338" s="17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s="22" customFormat="1" x14ac:dyDescent="0.3">
      <c r="A339" s="14"/>
      <c r="C339" s="16"/>
      <c r="D339" s="99"/>
      <c r="E339" s="99"/>
      <c r="F339" s="99"/>
      <c r="G339" s="99"/>
      <c r="H339" s="99"/>
      <c r="I339" s="3"/>
      <c r="J339" s="36"/>
      <c r="K339" s="117"/>
      <c r="L339" s="117"/>
      <c r="M339" s="117"/>
      <c r="N339" s="117"/>
      <c r="O339" s="105"/>
      <c r="P339" s="17"/>
      <c r="Q339" s="17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s="22" customFormat="1" x14ac:dyDescent="0.3">
      <c r="A340" s="14"/>
      <c r="C340" s="16"/>
      <c r="D340" s="99"/>
      <c r="E340" s="99"/>
      <c r="F340" s="99"/>
      <c r="G340" s="99"/>
      <c r="H340" s="99"/>
      <c r="I340" s="3"/>
      <c r="J340" s="36"/>
      <c r="K340" s="117"/>
      <c r="L340" s="117"/>
      <c r="M340" s="117"/>
      <c r="N340" s="117"/>
      <c r="O340" s="105"/>
      <c r="P340" s="17"/>
      <c r="Q340" s="17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s="22" customFormat="1" x14ac:dyDescent="0.3">
      <c r="A341" s="14"/>
      <c r="C341" s="16"/>
      <c r="D341" s="99"/>
      <c r="E341" s="99"/>
      <c r="F341" s="99"/>
      <c r="G341" s="99"/>
      <c r="H341" s="99"/>
      <c r="I341" s="3"/>
      <c r="J341" s="36"/>
      <c r="K341" s="117"/>
      <c r="L341" s="117"/>
      <c r="M341" s="117"/>
      <c r="N341" s="117"/>
      <c r="O341" s="105"/>
      <c r="P341" s="17"/>
      <c r="Q341" s="17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s="22" customFormat="1" x14ac:dyDescent="0.3">
      <c r="A342" s="14"/>
      <c r="C342" s="16"/>
      <c r="D342" s="99"/>
      <c r="E342" s="99"/>
      <c r="F342" s="99"/>
      <c r="G342" s="99"/>
      <c r="H342" s="99"/>
      <c r="I342" s="3"/>
      <c r="J342" s="36"/>
      <c r="K342" s="117"/>
      <c r="L342" s="117"/>
      <c r="M342" s="117"/>
      <c r="N342" s="117"/>
      <c r="O342" s="105"/>
      <c r="P342" s="17"/>
      <c r="Q342" s="17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s="22" customFormat="1" x14ac:dyDescent="0.3">
      <c r="A343" s="14"/>
      <c r="C343" s="16"/>
      <c r="D343" s="99"/>
      <c r="E343" s="99"/>
      <c r="F343" s="99"/>
      <c r="G343" s="99"/>
      <c r="H343" s="99"/>
      <c r="I343" s="3"/>
      <c r="J343" s="36"/>
      <c r="K343" s="117"/>
      <c r="L343" s="117"/>
      <c r="M343" s="117"/>
      <c r="N343" s="117"/>
      <c r="O343" s="105"/>
      <c r="P343" s="17"/>
      <c r="Q343" s="17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s="22" customFormat="1" x14ac:dyDescent="0.3">
      <c r="A344" s="14"/>
      <c r="C344" s="16"/>
      <c r="D344" s="99"/>
      <c r="E344" s="99"/>
      <c r="F344" s="99"/>
      <c r="G344" s="99"/>
      <c r="H344" s="99"/>
      <c r="I344" s="3"/>
      <c r="J344" s="36"/>
      <c r="K344" s="117"/>
      <c r="L344" s="117"/>
      <c r="M344" s="117"/>
      <c r="N344" s="117"/>
      <c r="O344" s="105"/>
      <c r="P344" s="17"/>
      <c r="Q344" s="17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s="22" customFormat="1" x14ac:dyDescent="0.3">
      <c r="A345" s="14"/>
      <c r="C345" s="16"/>
      <c r="D345" s="99"/>
      <c r="E345" s="99"/>
      <c r="F345" s="99"/>
      <c r="G345" s="99"/>
      <c r="H345" s="99"/>
      <c r="I345" s="3"/>
      <c r="J345" s="36"/>
      <c r="K345" s="117"/>
      <c r="L345" s="117"/>
      <c r="M345" s="117"/>
      <c r="N345" s="117"/>
      <c r="O345" s="105"/>
      <c r="P345" s="17"/>
      <c r="Q345" s="17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s="22" customFormat="1" x14ac:dyDescent="0.3">
      <c r="A346" s="14"/>
      <c r="C346" s="16"/>
      <c r="D346" s="99"/>
      <c r="E346" s="99"/>
      <c r="F346" s="99"/>
      <c r="G346" s="99"/>
      <c r="H346" s="99"/>
      <c r="I346" s="3"/>
      <c r="J346" s="36"/>
      <c r="K346" s="117"/>
      <c r="L346" s="117"/>
      <c r="M346" s="117"/>
      <c r="N346" s="117"/>
      <c r="O346" s="105"/>
      <c r="P346" s="17"/>
      <c r="Q346" s="17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s="22" customFormat="1" x14ac:dyDescent="0.3">
      <c r="A347" s="14"/>
      <c r="C347" s="16"/>
      <c r="D347" s="99"/>
      <c r="E347" s="99"/>
      <c r="F347" s="99"/>
      <c r="G347" s="99"/>
      <c r="H347" s="99"/>
      <c r="I347" s="3"/>
      <c r="J347" s="36"/>
      <c r="K347" s="117"/>
      <c r="L347" s="117"/>
      <c r="M347" s="117"/>
      <c r="N347" s="117"/>
      <c r="O347" s="105"/>
      <c r="P347" s="17"/>
      <c r="Q347" s="17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s="22" customFormat="1" x14ac:dyDescent="0.3">
      <c r="A348" s="14"/>
      <c r="C348" s="16"/>
      <c r="D348" s="99"/>
      <c r="E348" s="99"/>
      <c r="F348" s="99"/>
      <c r="G348" s="99"/>
      <c r="H348" s="99"/>
      <c r="I348" s="3"/>
      <c r="J348" s="36"/>
      <c r="K348" s="117"/>
      <c r="L348" s="117"/>
      <c r="M348" s="117"/>
      <c r="N348" s="117"/>
      <c r="O348" s="105"/>
      <c r="P348" s="17"/>
      <c r="Q348" s="17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s="22" customFormat="1" x14ac:dyDescent="0.3">
      <c r="A349" s="14"/>
      <c r="C349" s="16"/>
      <c r="D349" s="99"/>
      <c r="E349" s="99"/>
      <c r="F349" s="99"/>
      <c r="G349" s="99"/>
      <c r="H349" s="99"/>
      <c r="I349" s="3"/>
      <c r="J349" s="36"/>
      <c r="K349" s="117"/>
      <c r="L349" s="117"/>
      <c r="M349" s="117"/>
      <c r="N349" s="117"/>
      <c r="O349" s="105"/>
      <c r="P349" s="17"/>
      <c r="Q349" s="17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s="22" customFormat="1" x14ac:dyDescent="0.3">
      <c r="A350" s="14"/>
      <c r="C350" s="16"/>
      <c r="D350" s="99"/>
      <c r="E350" s="99"/>
      <c r="F350" s="99"/>
      <c r="G350" s="99"/>
      <c r="H350" s="99"/>
      <c r="I350" s="3"/>
      <c r="J350" s="36"/>
      <c r="K350" s="117"/>
      <c r="L350" s="117"/>
      <c r="M350" s="117"/>
      <c r="N350" s="117"/>
      <c r="O350" s="105"/>
      <c r="P350" s="17"/>
      <c r="Q350" s="17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s="22" customFormat="1" x14ac:dyDescent="0.3">
      <c r="A351" s="14"/>
      <c r="C351" s="16"/>
      <c r="D351" s="99"/>
      <c r="E351" s="99"/>
      <c r="F351" s="99"/>
      <c r="G351" s="99"/>
      <c r="H351" s="99"/>
      <c r="I351" s="3"/>
      <c r="J351" s="36"/>
      <c r="K351" s="117"/>
      <c r="L351" s="117"/>
      <c r="M351" s="117"/>
      <c r="N351" s="117"/>
      <c r="O351" s="105"/>
      <c r="P351" s="17"/>
      <c r="Q351" s="17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s="22" customFormat="1" x14ac:dyDescent="0.3">
      <c r="A352" s="14"/>
      <c r="C352" s="16"/>
      <c r="D352" s="99"/>
      <c r="E352" s="99"/>
      <c r="F352" s="99"/>
      <c r="G352" s="99"/>
      <c r="H352" s="99"/>
      <c r="I352" s="3"/>
      <c r="J352" s="36"/>
      <c r="K352" s="117"/>
      <c r="L352" s="117"/>
      <c r="M352" s="117"/>
      <c r="N352" s="117"/>
      <c r="O352" s="105"/>
      <c r="P352" s="17"/>
      <c r="Q352" s="17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s="22" customFormat="1" x14ac:dyDescent="0.3">
      <c r="A353" s="14"/>
      <c r="C353" s="16"/>
      <c r="D353" s="99"/>
      <c r="E353" s="99"/>
      <c r="F353" s="99"/>
      <c r="G353" s="99"/>
      <c r="H353" s="99"/>
      <c r="I353" s="3"/>
      <c r="J353" s="36"/>
      <c r="K353" s="117"/>
      <c r="L353" s="117"/>
      <c r="M353" s="117"/>
      <c r="N353" s="117"/>
      <c r="O353" s="105"/>
      <c r="P353" s="17"/>
      <c r="Q353" s="17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s="22" customFormat="1" x14ac:dyDescent="0.3">
      <c r="A354" s="14"/>
      <c r="C354" s="16"/>
      <c r="D354" s="99"/>
      <c r="E354" s="99"/>
      <c r="F354" s="99"/>
      <c r="G354" s="99"/>
      <c r="H354" s="99"/>
      <c r="I354" s="3"/>
      <c r="J354" s="36"/>
      <c r="K354" s="117"/>
      <c r="L354" s="117"/>
      <c r="M354" s="117"/>
      <c r="N354" s="117"/>
      <c r="O354" s="105"/>
      <c r="P354" s="17"/>
      <c r="Q354" s="17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s="22" customFormat="1" x14ac:dyDescent="0.3">
      <c r="A355" s="14"/>
      <c r="C355" s="16"/>
      <c r="D355" s="99"/>
      <c r="E355" s="99"/>
      <c r="F355" s="99"/>
      <c r="G355" s="99"/>
      <c r="H355" s="99"/>
      <c r="I355" s="3"/>
      <c r="J355" s="36"/>
      <c r="K355" s="117"/>
      <c r="L355" s="117"/>
      <c r="M355" s="117"/>
      <c r="N355" s="117"/>
      <c r="O355" s="105"/>
      <c r="P355" s="17"/>
      <c r="Q355" s="17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s="22" customFormat="1" x14ac:dyDescent="0.3">
      <c r="A356" s="14"/>
      <c r="C356" s="16"/>
      <c r="D356" s="99"/>
      <c r="E356" s="99"/>
      <c r="F356" s="99"/>
      <c r="G356" s="99"/>
      <c r="H356" s="99"/>
      <c r="I356" s="3"/>
      <c r="J356" s="36"/>
      <c r="K356" s="117"/>
      <c r="L356" s="117"/>
      <c r="M356" s="117"/>
      <c r="N356" s="117"/>
      <c r="O356" s="105"/>
      <c r="P356" s="17"/>
      <c r="Q356" s="17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s="22" customFormat="1" x14ac:dyDescent="0.3">
      <c r="A357" s="14"/>
      <c r="C357" s="16"/>
      <c r="D357" s="99"/>
      <c r="E357" s="99"/>
      <c r="F357" s="99"/>
      <c r="G357" s="99"/>
      <c r="H357" s="99"/>
      <c r="I357" s="3"/>
      <c r="J357" s="36"/>
      <c r="K357" s="117"/>
      <c r="L357" s="117"/>
      <c r="M357" s="117"/>
      <c r="N357" s="117"/>
      <c r="O357" s="105"/>
      <c r="P357" s="17"/>
      <c r="Q357" s="17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s="22" customFormat="1" x14ac:dyDescent="0.3">
      <c r="A358" s="14"/>
      <c r="C358" s="16"/>
      <c r="D358" s="99"/>
      <c r="E358" s="99"/>
      <c r="F358" s="99"/>
      <c r="G358" s="99"/>
      <c r="H358" s="99"/>
      <c r="I358" s="3"/>
      <c r="J358" s="36"/>
      <c r="K358" s="117"/>
      <c r="L358" s="117"/>
      <c r="M358" s="117"/>
      <c r="N358" s="117"/>
      <c r="O358" s="105"/>
      <c r="P358" s="17"/>
      <c r="Q358" s="17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s="22" customFormat="1" x14ac:dyDescent="0.3">
      <c r="A359" s="14"/>
      <c r="C359" s="16"/>
      <c r="D359" s="99"/>
      <c r="E359" s="99"/>
      <c r="F359" s="99"/>
      <c r="G359" s="99"/>
      <c r="H359" s="99"/>
      <c r="I359" s="3"/>
      <c r="J359" s="36"/>
      <c r="K359" s="117"/>
      <c r="L359" s="117"/>
      <c r="M359" s="117"/>
      <c r="N359" s="117"/>
      <c r="O359" s="105"/>
      <c r="P359" s="17"/>
      <c r="Q359" s="17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s="22" customFormat="1" x14ac:dyDescent="0.3">
      <c r="A360" s="14"/>
      <c r="C360" s="16"/>
      <c r="D360" s="99"/>
      <c r="E360" s="99"/>
      <c r="F360" s="99"/>
      <c r="G360" s="99"/>
      <c r="H360" s="99"/>
      <c r="I360" s="3"/>
      <c r="J360" s="36"/>
      <c r="K360" s="117"/>
      <c r="L360" s="117"/>
      <c r="M360" s="117"/>
      <c r="N360" s="117"/>
      <c r="O360" s="105"/>
      <c r="P360" s="17"/>
      <c r="Q360" s="17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s="22" customFormat="1" x14ac:dyDescent="0.3">
      <c r="A361" s="14"/>
      <c r="C361" s="16"/>
      <c r="D361" s="99"/>
      <c r="E361" s="99"/>
      <c r="F361" s="99"/>
      <c r="G361" s="99"/>
      <c r="H361" s="99"/>
      <c r="I361" s="3"/>
      <c r="J361" s="36"/>
      <c r="K361" s="117"/>
      <c r="L361" s="117"/>
      <c r="M361" s="117"/>
      <c r="N361" s="117"/>
      <c r="O361" s="105"/>
      <c r="P361" s="17"/>
      <c r="Q361" s="17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s="22" customFormat="1" x14ac:dyDescent="0.3">
      <c r="A362" s="14"/>
      <c r="C362" s="16"/>
      <c r="D362" s="99"/>
      <c r="E362" s="99"/>
      <c r="F362" s="99"/>
      <c r="G362" s="99"/>
      <c r="H362" s="99"/>
      <c r="I362" s="3"/>
      <c r="J362" s="36"/>
      <c r="K362" s="117"/>
      <c r="L362" s="117"/>
      <c r="M362" s="117"/>
      <c r="N362" s="117"/>
      <c r="O362" s="105"/>
      <c r="P362" s="17"/>
      <c r="Q362" s="17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s="22" customFormat="1" x14ac:dyDescent="0.3">
      <c r="A363" s="14"/>
      <c r="C363" s="16"/>
      <c r="D363" s="99"/>
      <c r="E363" s="99"/>
      <c r="F363" s="99"/>
      <c r="G363" s="99"/>
      <c r="H363" s="99"/>
      <c r="I363" s="3"/>
      <c r="J363" s="36"/>
      <c r="K363" s="117"/>
      <c r="L363" s="117"/>
      <c r="M363" s="117"/>
      <c r="N363" s="117"/>
      <c r="O363" s="105"/>
      <c r="P363" s="17"/>
      <c r="Q363" s="17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s="22" customFormat="1" x14ac:dyDescent="0.3">
      <c r="A364" s="14"/>
      <c r="C364" s="16"/>
      <c r="D364" s="99"/>
      <c r="E364" s="99"/>
      <c r="F364" s="99"/>
      <c r="G364" s="99"/>
      <c r="H364" s="99"/>
      <c r="I364" s="3"/>
      <c r="J364" s="36"/>
      <c r="K364" s="117"/>
      <c r="L364" s="117"/>
      <c r="M364" s="117"/>
      <c r="N364" s="117"/>
      <c r="O364" s="105"/>
      <c r="P364" s="17"/>
      <c r="Q364" s="17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s="22" customFormat="1" x14ac:dyDescent="0.3">
      <c r="A365" s="14"/>
      <c r="C365" s="16"/>
      <c r="D365" s="99"/>
      <c r="E365" s="99"/>
      <c r="F365" s="99"/>
      <c r="G365" s="99"/>
      <c r="H365" s="99"/>
      <c r="I365" s="3"/>
      <c r="J365" s="36"/>
      <c r="K365" s="117"/>
      <c r="L365" s="117"/>
      <c r="M365" s="117"/>
      <c r="N365" s="117"/>
      <c r="O365" s="105"/>
      <c r="P365" s="17"/>
      <c r="Q365" s="17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s="22" customFormat="1" x14ac:dyDescent="0.3">
      <c r="A366" s="14"/>
      <c r="C366" s="16"/>
      <c r="D366" s="99"/>
      <c r="E366" s="99"/>
      <c r="F366" s="99"/>
      <c r="G366" s="99"/>
      <c r="H366" s="99"/>
      <c r="I366" s="3"/>
      <c r="J366" s="36"/>
      <c r="K366" s="117"/>
      <c r="L366" s="117"/>
      <c r="M366" s="117"/>
      <c r="N366" s="117"/>
      <c r="O366" s="105"/>
      <c r="P366" s="17"/>
      <c r="Q366" s="17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s="22" customFormat="1" x14ac:dyDescent="0.3">
      <c r="A367" s="14"/>
      <c r="C367" s="16"/>
      <c r="D367" s="99"/>
      <c r="E367" s="99"/>
      <c r="F367" s="99"/>
      <c r="G367" s="99"/>
      <c r="H367" s="99"/>
      <c r="I367" s="3"/>
      <c r="J367" s="36"/>
      <c r="K367" s="117"/>
      <c r="L367" s="117"/>
      <c r="M367" s="117"/>
      <c r="N367" s="117"/>
      <c r="O367" s="105"/>
      <c r="P367" s="17"/>
      <c r="Q367" s="17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s="22" customFormat="1" x14ac:dyDescent="0.3">
      <c r="A368" s="14"/>
      <c r="C368" s="16"/>
      <c r="D368" s="99"/>
      <c r="E368" s="99"/>
      <c r="F368" s="99"/>
      <c r="G368" s="99"/>
      <c r="H368" s="99"/>
      <c r="I368" s="3"/>
      <c r="J368" s="36"/>
      <c r="K368" s="117"/>
      <c r="L368" s="117"/>
      <c r="M368" s="117"/>
      <c r="N368" s="117"/>
      <c r="O368" s="105"/>
      <c r="P368" s="17"/>
      <c r="Q368" s="17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s="22" customFormat="1" x14ac:dyDescent="0.3">
      <c r="A369" s="14"/>
      <c r="C369" s="16"/>
      <c r="D369" s="99"/>
      <c r="E369" s="99"/>
      <c r="F369" s="99"/>
      <c r="G369" s="99"/>
      <c r="H369" s="99"/>
      <c r="I369" s="3"/>
      <c r="J369" s="36"/>
      <c r="K369" s="117"/>
      <c r="L369" s="117"/>
      <c r="M369" s="117"/>
      <c r="N369" s="117"/>
      <c r="O369" s="105"/>
      <c r="P369" s="17"/>
      <c r="Q369" s="17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s="22" customFormat="1" x14ac:dyDescent="0.3">
      <c r="A370" s="14"/>
      <c r="C370" s="16"/>
      <c r="D370" s="99"/>
      <c r="E370" s="99"/>
      <c r="F370" s="99"/>
      <c r="G370" s="99"/>
      <c r="H370" s="99"/>
      <c r="I370" s="3"/>
      <c r="J370" s="36"/>
      <c r="K370" s="117"/>
      <c r="L370" s="117"/>
      <c r="M370" s="117"/>
      <c r="N370" s="117"/>
      <c r="O370" s="105"/>
      <c r="P370" s="17"/>
      <c r="Q370" s="17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s="22" customFormat="1" x14ac:dyDescent="0.3">
      <c r="A371" s="14"/>
      <c r="C371" s="16"/>
      <c r="D371" s="99"/>
      <c r="E371" s="99"/>
      <c r="F371" s="99"/>
      <c r="G371" s="99"/>
      <c r="H371" s="99"/>
      <c r="I371" s="3"/>
      <c r="J371" s="36"/>
      <c r="K371" s="117"/>
      <c r="L371" s="117"/>
      <c r="M371" s="117"/>
      <c r="N371" s="117"/>
      <c r="O371" s="105"/>
      <c r="P371" s="17"/>
      <c r="Q371" s="17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s="22" customFormat="1" x14ac:dyDescent="0.3">
      <c r="A372" s="14"/>
      <c r="C372" s="16"/>
      <c r="D372" s="99"/>
      <c r="E372" s="99"/>
      <c r="F372" s="99"/>
      <c r="G372" s="99"/>
      <c r="H372" s="99"/>
      <c r="I372" s="3"/>
      <c r="J372" s="36"/>
      <c r="K372" s="117"/>
      <c r="L372" s="117"/>
      <c r="M372" s="117"/>
      <c r="N372" s="117"/>
      <c r="O372" s="105"/>
      <c r="P372" s="17"/>
      <c r="Q372" s="17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s="22" customFormat="1" x14ac:dyDescent="0.3">
      <c r="A373" s="14"/>
      <c r="C373" s="16"/>
      <c r="D373" s="99"/>
      <c r="E373" s="99"/>
      <c r="F373" s="99"/>
      <c r="G373" s="99"/>
      <c r="H373" s="99"/>
      <c r="I373" s="3"/>
      <c r="J373" s="36"/>
      <c r="K373" s="117"/>
      <c r="L373" s="117"/>
      <c r="M373" s="117"/>
      <c r="N373" s="117"/>
      <c r="O373" s="105"/>
      <c r="P373" s="17"/>
      <c r="Q373" s="17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s="22" customFormat="1" x14ac:dyDescent="0.3">
      <c r="A374" s="14"/>
      <c r="C374" s="16"/>
      <c r="D374" s="99"/>
      <c r="E374" s="99"/>
      <c r="F374" s="99"/>
      <c r="G374" s="99"/>
      <c r="H374" s="99"/>
      <c r="I374" s="3"/>
      <c r="J374" s="36"/>
      <c r="K374" s="117"/>
      <c r="L374" s="117"/>
      <c r="M374" s="117"/>
      <c r="N374" s="117"/>
      <c r="O374" s="105"/>
      <c r="P374" s="17"/>
      <c r="Q374" s="17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s="22" customFormat="1" x14ac:dyDescent="0.3">
      <c r="A375" s="14"/>
      <c r="C375" s="16"/>
      <c r="D375" s="99"/>
      <c r="E375" s="99"/>
      <c r="F375" s="99"/>
      <c r="G375" s="99"/>
      <c r="H375" s="99"/>
      <c r="I375" s="3"/>
      <c r="J375" s="36"/>
      <c r="K375" s="117"/>
      <c r="L375" s="117"/>
      <c r="M375" s="117"/>
      <c r="N375" s="117"/>
      <c r="O375" s="105"/>
      <c r="P375" s="17"/>
      <c r="Q375" s="17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s="22" customFormat="1" x14ac:dyDescent="0.3">
      <c r="A376" s="14"/>
      <c r="C376" s="16"/>
      <c r="D376" s="99"/>
      <c r="E376" s="99"/>
      <c r="F376" s="99"/>
      <c r="G376" s="99"/>
      <c r="H376" s="99"/>
      <c r="I376" s="3"/>
      <c r="J376" s="36"/>
      <c r="K376" s="117"/>
      <c r="L376" s="117"/>
      <c r="M376" s="117"/>
      <c r="N376" s="117"/>
      <c r="O376" s="105"/>
      <c r="P376" s="17"/>
      <c r="Q376" s="17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s="22" customFormat="1" x14ac:dyDescent="0.3">
      <c r="A377" s="14"/>
      <c r="C377" s="16"/>
      <c r="D377" s="99"/>
      <c r="E377" s="99"/>
      <c r="F377" s="99"/>
      <c r="G377" s="99"/>
      <c r="H377" s="99"/>
      <c r="I377" s="3"/>
      <c r="J377" s="36"/>
      <c r="K377" s="117"/>
      <c r="L377" s="117"/>
      <c r="M377" s="117"/>
      <c r="N377" s="117"/>
      <c r="O377" s="105"/>
      <c r="P377" s="17"/>
      <c r="Q377" s="17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s="22" customFormat="1" x14ac:dyDescent="0.3">
      <c r="A378" s="14"/>
      <c r="C378" s="16"/>
      <c r="D378" s="99"/>
      <c r="E378" s="99"/>
      <c r="F378" s="99"/>
      <c r="G378" s="99"/>
      <c r="H378" s="99"/>
      <c r="I378" s="3"/>
      <c r="J378" s="36"/>
      <c r="K378" s="117"/>
      <c r="L378" s="117"/>
      <c r="M378" s="117"/>
      <c r="N378" s="117"/>
      <c r="O378" s="105"/>
      <c r="P378" s="17"/>
      <c r="Q378" s="17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s="22" customFormat="1" x14ac:dyDescent="0.3">
      <c r="A379" s="14"/>
      <c r="C379" s="16"/>
      <c r="D379" s="99"/>
      <c r="E379" s="99"/>
      <c r="F379" s="99"/>
      <c r="G379" s="99"/>
      <c r="H379" s="99"/>
      <c r="I379" s="3"/>
      <c r="J379" s="36"/>
      <c r="K379" s="117"/>
      <c r="L379" s="117"/>
      <c r="M379" s="117"/>
      <c r="N379" s="117"/>
      <c r="O379" s="105"/>
      <c r="P379" s="17"/>
      <c r="Q379" s="17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s="22" customFormat="1" x14ac:dyDescent="0.3">
      <c r="A380" s="14"/>
      <c r="C380" s="16"/>
      <c r="D380" s="99"/>
      <c r="E380" s="99"/>
      <c r="F380" s="99"/>
      <c r="G380" s="99"/>
      <c r="H380" s="99"/>
      <c r="I380" s="3"/>
      <c r="J380" s="36"/>
      <c r="K380" s="117"/>
      <c r="L380" s="117"/>
      <c r="M380" s="117"/>
      <c r="N380" s="117"/>
      <c r="O380" s="105"/>
      <c r="P380" s="17"/>
      <c r="Q380" s="17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s="22" customFormat="1" x14ac:dyDescent="0.3">
      <c r="A381" s="14"/>
      <c r="C381" s="16"/>
      <c r="D381" s="99"/>
      <c r="E381" s="99"/>
      <c r="F381" s="99"/>
      <c r="G381" s="99"/>
      <c r="H381" s="99"/>
      <c r="I381" s="3"/>
      <c r="J381" s="36"/>
      <c r="K381" s="117"/>
      <c r="L381" s="117"/>
      <c r="M381" s="117"/>
      <c r="N381" s="117"/>
      <c r="O381" s="105"/>
      <c r="P381" s="17"/>
      <c r="Q381" s="17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s="22" customFormat="1" x14ac:dyDescent="0.3">
      <c r="A382" s="14"/>
      <c r="C382" s="16"/>
      <c r="D382" s="99"/>
      <c r="E382" s="99"/>
      <c r="F382" s="99"/>
      <c r="G382" s="99"/>
      <c r="H382" s="99"/>
      <c r="I382" s="3"/>
      <c r="J382" s="36"/>
      <c r="K382" s="117"/>
      <c r="L382" s="117"/>
      <c r="M382" s="117"/>
      <c r="N382" s="117"/>
      <c r="O382" s="105"/>
      <c r="P382" s="17"/>
      <c r="Q382" s="17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s="22" customFormat="1" x14ac:dyDescent="0.3">
      <c r="A383" s="14"/>
      <c r="C383" s="16"/>
      <c r="D383" s="99"/>
      <c r="E383" s="99"/>
      <c r="F383" s="99"/>
      <c r="G383" s="99"/>
      <c r="H383" s="99"/>
      <c r="I383" s="3"/>
      <c r="J383" s="36"/>
      <c r="K383" s="117"/>
      <c r="L383" s="117"/>
      <c r="M383" s="117"/>
      <c r="N383" s="117"/>
      <c r="O383" s="105"/>
      <c r="P383" s="17"/>
      <c r="Q383" s="17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s="22" customFormat="1" x14ac:dyDescent="0.3">
      <c r="A384" s="14"/>
      <c r="C384" s="16"/>
      <c r="D384" s="99"/>
      <c r="E384" s="99"/>
      <c r="F384" s="99"/>
      <c r="G384" s="99"/>
      <c r="H384" s="99"/>
      <c r="I384" s="3"/>
      <c r="J384" s="36"/>
      <c r="K384" s="117"/>
      <c r="L384" s="117"/>
      <c r="M384" s="117"/>
      <c r="N384" s="117"/>
      <c r="O384" s="105"/>
      <c r="P384" s="17"/>
      <c r="Q384" s="17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s="22" customFormat="1" x14ac:dyDescent="0.3">
      <c r="A385" s="14"/>
      <c r="C385" s="16"/>
      <c r="D385" s="99"/>
      <c r="E385" s="99"/>
      <c r="F385" s="99"/>
      <c r="G385" s="99"/>
      <c r="H385" s="99"/>
      <c r="I385" s="3"/>
      <c r="J385" s="36"/>
      <c r="K385" s="117"/>
      <c r="L385" s="117"/>
      <c r="M385" s="117"/>
      <c r="N385" s="117"/>
      <c r="O385" s="105"/>
      <c r="P385" s="17"/>
      <c r="Q385" s="17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s="22" customFormat="1" x14ac:dyDescent="0.3">
      <c r="A386" s="14"/>
      <c r="C386" s="16"/>
      <c r="D386" s="99"/>
      <c r="E386" s="99"/>
      <c r="F386" s="99"/>
      <c r="G386" s="99"/>
      <c r="H386" s="99"/>
      <c r="I386" s="3"/>
      <c r="J386" s="36"/>
      <c r="K386" s="117"/>
      <c r="L386" s="117"/>
      <c r="M386" s="117"/>
      <c r="N386" s="117"/>
      <c r="O386" s="105"/>
      <c r="P386" s="17"/>
      <c r="Q386" s="17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s="22" customFormat="1" x14ac:dyDescent="0.3">
      <c r="A387" s="14"/>
      <c r="C387" s="16"/>
      <c r="D387" s="99"/>
      <c r="E387" s="99"/>
      <c r="F387" s="99"/>
      <c r="G387" s="99"/>
      <c r="H387" s="99"/>
      <c r="I387" s="3"/>
      <c r="J387" s="36"/>
      <c r="K387" s="117"/>
      <c r="L387" s="117"/>
      <c r="M387" s="117"/>
      <c r="N387" s="117"/>
      <c r="O387" s="105"/>
      <c r="P387" s="17"/>
      <c r="Q387" s="17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s="22" customFormat="1" x14ac:dyDescent="0.3">
      <c r="A388" s="14"/>
      <c r="C388" s="16"/>
      <c r="D388" s="99"/>
      <c r="E388" s="99"/>
      <c r="F388" s="99"/>
      <c r="G388" s="99"/>
      <c r="H388" s="99"/>
      <c r="I388" s="3"/>
      <c r="J388" s="36"/>
      <c r="K388" s="117"/>
      <c r="L388" s="117"/>
      <c r="M388" s="117"/>
      <c r="N388" s="117"/>
      <c r="O388" s="105"/>
      <c r="P388" s="17"/>
      <c r="Q388" s="17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s="22" customFormat="1" x14ac:dyDescent="0.3">
      <c r="A389" s="14"/>
      <c r="C389" s="16"/>
      <c r="D389" s="99"/>
      <c r="E389" s="99"/>
      <c r="F389" s="99"/>
      <c r="G389" s="99"/>
      <c r="H389" s="99"/>
      <c r="I389" s="3"/>
      <c r="J389" s="36"/>
      <c r="K389" s="117"/>
      <c r="L389" s="117"/>
      <c r="M389" s="117"/>
      <c r="N389" s="117"/>
      <c r="O389" s="105"/>
      <c r="P389" s="17"/>
      <c r="Q389" s="17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s="22" customFormat="1" x14ac:dyDescent="0.3">
      <c r="A390" s="14"/>
      <c r="C390" s="16"/>
      <c r="D390" s="99"/>
      <c r="E390" s="99"/>
      <c r="F390" s="99"/>
      <c r="G390" s="99"/>
      <c r="H390" s="99"/>
      <c r="I390" s="3"/>
      <c r="J390" s="36"/>
      <c r="K390" s="117"/>
      <c r="L390" s="117"/>
      <c r="M390" s="117"/>
      <c r="N390" s="117"/>
      <c r="O390" s="105"/>
      <c r="P390" s="17"/>
      <c r="Q390" s="17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s="22" customFormat="1" x14ac:dyDescent="0.3">
      <c r="A391" s="14"/>
      <c r="C391" s="16"/>
      <c r="D391" s="99"/>
      <c r="E391" s="99"/>
      <c r="F391" s="99"/>
      <c r="G391" s="99"/>
      <c r="H391" s="99"/>
      <c r="I391" s="3"/>
      <c r="J391" s="36"/>
      <c r="K391" s="117"/>
      <c r="L391" s="117"/>
      <c r="M391" s="117"/>
      <c r="N391" s="117"/>
      <c r="O391" s="105"/>
      <c r="P391" s="17"/>
      <c r="Q391" s="17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s="22" customFormat="1" x14ac:dyDescent="0.3">
      <c r="A392" s="14"/>
      <c r="C392" s="16"/>
      <c r="D392" s="99"/>
      <c r="E392" s="99"/>
      <c r="F392" s="99"/>
      <c r="G392" s="99"/>
      <c r="H392" s="99"/>
      <c r="I392" s="3"/>
      <c r="J392" s="36"/>
      <c r="K392" s="117"/>
      <c r="L392" s="117"/>
      <c r="M392" s="117"/>
      <c r="N392" s="117"/>
      <c r="O392" s="105"/>
      <c r="P392" s="17"/>
      <c r="Q392" s="17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s="22" customFormat="1" x14ac:dyDescent="0.3">
      <c r="A393" s="14"/>
      <c r="C393" s="16"/>
      <c r="D393" s="99"/>
      <c r="E393" s="99"/>
      <c r="F393" s="99"/>
      <c r="G393" s="99"/>
      <c r="H393" s="99"/>
      <c r="I393" s="3"/>
      <c r="J393" s="36"/>
      <c r="K393" s="117"/>
      <c r="L393" s="117"/>
      <c r="M393" s="117"/>
      <c r="N393" s="117"/>
      <c r="O393" s="105"/>
      <c r="P393" s="17"/>
      <c r="Q393" s="17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s="22" customFormat="1" x14ac:dyDescent="0.3">
      <c r="A394" s="14"/>
      <c r="C394" s="16"/>
      <c r="D394" s="99"/>
      <c r="E394" s="99"/>
      <c r="F394" s="99"/>
      <c r="G394" s="99"/>
      <c r="H394" s="99"/>
      <c r="I394" s="3"/>
      <c r="J394" s="36"/>
      <c r="K394" s="117"/>
      <c r="L394" s="117"/>
      <c r="M394" s="117"/>
      <c r="N394" s="117"/>
      <c r="O394" s="105"/>
      <c r="P394" s="17"/>
      <c r="Q394" s="17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s="22" customFormat="1" x14ac:dyDescent="0.3">
      <c r="A395" s="14"/>
      <c r="C395" s="16"/>
      <c r="D395" s="99"/>
      <c r="E395" s="99"/>
      <c r="F395" s="99"/>
      <c r="G395" s="99"/>
      <c r="H395" s="99"/>
      <c r="I395" s="3"/>
      <c r="J395" s="36"/>
      <c r="K395" s="117"/>
      <c r="L395" s="117"/>
      <c r="M395" s="117"/>
      <c r="N395" s="117"/>
      <c r="O395" s="105"/>
      <c r="P395" s="17"/>
      <c r="Q395" s="17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s="22" customFormat="1" x14ac:dyDescent="0.3">
      <c r="A396" s="14"/>
      <c r="C396" s="16"/>
      <c r="D396" s="99"/>
      <c r="E396" s="99"/>
      <c r="F396" s="99"/>
      <c r="G396" s="99"/>
      <c r="H396" s="99"/>
      <c r="I396" s="3"/>
      <c r="J396" s="36"/>
      <c r="K396" s="117"/>
      <c r="L396" s="117"/>
      <c r="M396" s="117"/>
      <c r="N396" s="117"/>
      <c r="O396" s="105"/>
      <c r="P396" s="17"/>
      <c r="Q396" s="17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s="22" customFormat="1" x14ac:dyDescent="0.3">
      <c r="A397" s="14"/>
      <c r="C397" s="16"/>
      <c r="D397" s="99"/>
      <c r="E397" s="99"/>
      <c r="F397" s="99"/>
      <c r="G397" s="99"/>
      <c r="H397" s="99"/>
      <c r="I397" s="3"/>
      <c r="J397" s="36"/>
      <c r="K397" s="117"/>
      <c r="L397" s="117"/>
      <c r="M397" s="117"/>
      <c r="N397" s="117"/>
      <c r="O397" s="105"/>
      <c r="P397" s="17"/>
      <c r="Q397" s="17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s="22" customFormat="1" x14ac:dyDescent="0.3">
      <c r="A398" s="14"/>
      <c r="C398" s="16"/>
      <c r="D398" s="99"/>
      <c r="E398" s="99"/>
      <c r="F398" s="99"/>
      <c r="G398" s="99"/>
      <c r="H398" s="99"/>
      <c r="I398" s="3"/>
      <c r="J398" s="36"/>
      <c r="K398" s="117"/>
      <c r="L398" s="117"/>
      <c r="M398" s="117"/>
      <c r="N398" s="117"/>
      <c r="O398" s="105"/>
      <c r="P398" s="17"/>
      <c r="Q398" s="17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s="22" customFormat="1" x14ac:dyDescent="0.3">
      <c r="A399" s="14"/>
      <c r="C399" s="16"/>
      <c r="D399" s="99"/>
      <c r="E399" s="99"/>
      <c r="F399" s="99"/>
      <c r="G399" s="99"/>
      <c r="H399" s="99"/>
      <c r="I399" s="3"/>
      <c r="J399" s="36"/>
      <c r="K399" s="117"/>
      <c r="L399" s="117"/>
      <c r="M399" s="117"/>
      <c r="N399" s="117"/>
      <c r="O399" s="105"/>
      <c r="P399" s="17"/>
      <c r="Q399" s="17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s="22" customFormat="1" x14ac:dyDescent="0.3">
      <c r="A400" s="14"/>
      <c r="C400" s="16"/>
      <c r="D400" s="99"/>
      <c r="E400" s="99"/>
      <c r="F400" s="99"/>
      <c r="G400" s="99"/>
      <c r="H400" s="99"/>
      <c r="I400" s="3"/>
      <c r="J400" s="36"/>
      <c r="K400" s="117"/>
      <c r="L400" s="117"/>
      <c r="M400" s="117"/>
      <c r="N400" s="117"/>
      <c r="O400" s="105"/>
      <c r="P400" s="17"/>
      <c r="Q400" s="17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s="22" customFormat="1" x14ac:dyDescent="0.3">
      <c r="A401" s="14"/>
      <c r="C401" s="16"/>
      <c r="D401" s="99"/>
      <c r="E401" s="99"/>
      <c r="F401" s="99"/>
      <c r="G401" s="99"/>
      <c r="H401" s="99"/>
      <c r="I401" s="3"/>
      <c r="J401" s="36"/>
      <c r="K401" s="117"/>
      <c r="L401" s="117"/>
      <c r="M401" s="117"/>
      <c r="N401" s="117"/>
      <c r="O401" s="105"/>
      <c r="P401" s="17"/>
      <c r="Q401" s="17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s="22" customFormat="1" x14ac:dyDescent="0.3">
      <c r="A402" s="14"/>
      <c r="C402" s="16"/>
      <c r="D402" s="99"/>
      <c r="E402" s="99"/>
      <c r="F402" s="99"/>
      <c r="G402" s="99"/>
      <c r="H402" s="99"/>
      <c r="I402" s="3"/>
      <c r="J402" s="36"/>
      <c r="K402" s="117"/>
      <c r="L402" s="117"/>
      <c r="M402" s="117"/>
      <c r="N402" s="117"/>
      <c r="O402" s="105"/>
      <c r="P402" s="17"/>
      <c r="Q402" s="17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s="22" customFormat="1" x14ac:dyDescent="0.3">
      <c r="A403" s="14"/>
      <c r="C403" s="16"/>
      <c r="D403" s="99"/>
      <c r="E403" s="99"/>
      <c r="F403" s="99"/>
      <c r="G403" s="99"/>
      <c r="H403" s="99"/>
      <c r="I403" s="3"/>
      <c r="J403" s="36"/>
      <c r="K403" s="117"/>
      <c r="L403" s="117"/>
      <c r="M403" s="117"/>
      <c r="N403" s="117"/>
      <c r="O403" s="105"/>
      <c r="P403" s="17"/>
      <c r="Q403" s="17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s="22" customFormat="1" x14ac:dyDescent="0.3">
      <c r="A404" s="14"/>
      <c r="C404" s="16"/>
      <c r="D404" s="99"/>
      <c r="E404" s="99"/>
      <c r="F404" s="99"/>
      <c r="G404" s="99"/>
      <c r="H404" s="99"/>
      <c r="I404" s="3"/>
      <c r="J404" s="36"/>
      <c r="K404" s="117"/>
      <c r="L404" s="117"/>
      <c r="M404" s="117"/>
      <c r="N404" s="117"/>
      <c r="O404" s="105"/>
      <c r="P404" s="17"/>
      <c r="Q404" s="17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s="22" customFormat="1" x14ac:dyDescent="0.3">
      <c r="A405" s="14"/>
      <c r="C405" s="16"/>
      <c r="D405" s="99"/>
      <c r="E405" s="99"/>
      <c r="F405" s="99"/>
      <c r="G405" s="99"/>
      <c r="H405" s="99"/>
      <c r="I405" s="3"/>
      <c r="J405" s="36"/>
      <c r="K405" s="117"/>
      <c r="L405" s="117"/>
      <c r="M405" s="117"/>
      <c r="N405" s="117"/>
      <c r="O405" s="105"/>
      <c r="P405" s="17"/>
      <c r="Q405" s="17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s="22" customFormat="1" x14ac:dyDescent="0.3">
      <c r="A406" s="14"/>
      <c r="C406" s="16"/>
      <c r="D406" s="99"/>
      <c r="E406" s="99"/>
      <c r="F406" s="99"/>
      <c r="G406" s="99"/>
      <c r="H406" s="99"/>
      <c r="I406" s="3"/>
      <c r="J406" s="36"/>
      <c r="K406" s="117"/>
      <c r="L406" s="117"/>
      <c r="M406" s="117"/>
      <c r="N406" s="117"/>
      <c r="O406" s="105"/>
      <c r="P406" s="17"/>
      <c r="Q406" s="17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s="22" customFormat="1" x14ac:dyDescent="0.3">
      <c r="A407" s="14"/>
      <c r="C407" s="16"/>
      <c r="D407" s="99"/>
      <c r="E407" s="99"/>
      <c r="F407" s="99"/>
      <c r="G407" s="99"/>
      <c r="H407" s="99"/>
      <c r="I407" s="3"/>
      <c r="J407" s="36"/>
      <c r="K407" s="117"/>
      <c r="L407" s="117"/>
      <c r="M407" s="117"/>
      <c r="N407" s="117"/>
      <c r="O407" s="105"/>
      <c r="P407" s="17"/>
      <c r="Q407" s="17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s="22" customFormat="1" x14ac:dyDescent="0.3">
      <c r="A408" s="14"/>
      <c r="C408" s="16"/>
      <c r="D408" s="99"/>
      <c r="E408" s="99"/>
      <c r="F408" s="99"/>
      <c r="G408" s="99"/>
      <c r="H408" s="99"/>
      <c r="I408" s="3"/>
      <c r="J408" s="36"/>
      <c r="K408" s="117"/>
      <c r="L408" s="117"/>
      <c r="M408" s="117"/>
      <c r="N408" s="117"/>
      <c r="O408" s="105"/>
      <c r="P408" s="17"/>
      <c r="Q408" s="17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s="22" customFormat="1" x14ac:dyDescent="0.3">
      <c r="A409" s="14"/>
      <c r="C409" s="16"/>
      <c r="D409" s="99"/>
      <c r="E409" s="99"/>
      <c r="F409" s="99"/>
      <c r="G409" s="99"/>
      <c r="H409" s="99"/>
      <c r="I409" s="3"/>
      <c r="J409" s="36"/>
      <c r="K409" s="117"/>
      <c r="L409" s="117"/>
      <c r="M409" s="117"/>
      <c r="N409" s="117"/>
      <c r="O409" s="105"/>
      <c r="P409" s="17"/>
      <c r="Q409" s="17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s="22" customFormat="1" x14ac:dyDescent="0.3">
      <c r="A410" s="14"/>
      <c r="C410" s="16"/>
      <c r="D410" s="99"/>
      <c r="E410" s="99"/>
      <c r="F410" s="99"/>
      <c r="G410" s="99"/>
      <c r="H410" s="99"/>
      <c r="I410" s="3"/>
      <c r="J410" s="36"/>
      <c r="K410" s="117"/>
      <c r="L410" s="117"/>
      <c r="M410" s="117"/>
      <c r="N410" s="117"/>
      <c r="O410" s="105"/>
      <c r="P410" s="17"/>
      <c r="Q410" s="17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s="22" customFormat="1" x14ac:dyDescent="0.3">
      <c r="A411" s="14"/>
      <c r="C411" s="16"/>
      <c r="D411" s="99"/>
      <c r="E411" s="99"/>
      <c r="F411" s="99"/>
      <c r="G411" s="99"/>
      <c r="H411" s="99"/>
      <c r="I411" s="3"/>
      <c r="J411" s="36"/>
      <c r="K411" s="117"/>
      <c r="L411" s="117"/>
      <c r="M411" s="117"/>
      <c r="N411" s="117"/>
      <c r="O411" s="105"/>
      <c r="P411" s="17"/>
      <c r="Q411" s="17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s="22" customFormat="1" x14ac:dyDescent="0.3">
      <c r="A412" s="14"/>
      <c r="C412" s="16"/>
      <c r="D412" s="99"/>
      <c r="E412" s="99"/>
      <c r="F412" s="99"/>
      <c r="G412" s="99"/>
      <c r="H412" s="99"/>
      <c r="I412" s="3"/>
      <c r="J412" s="36"/>
      <c r="K412" s="117"/>
      <c r="L412" s="117"/>
      <c r="M412" s="117"/>
      <c r="N412" s="117"/>
      <c r="O412" s="105"/>
      <c r="P412" s="17"/>
      <c r="Q412" s="17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s="22" customFormat="1" x14ac:dyDescent="0.3">
      <c r="A413" s="14"/>
      <c r="C413" s="16"/>
      <c r="D413" s="99"/>
      <c r="E413" s="99"/>
      <c r="F413" s="99"/>
      <c r="G413" s="99"/>
      <c r="H413" s="99"/>
      <c r="I413" s="3"/>
      <c r="J413" s="36"/>
      <c r="K413" s="117"/>
      <c r="L413" s="117"/>
      <c r="M413" s="117"/>
      <c r="N413" s="117"/>
      <c r="O413" s="105"/>
      <c r="P413" s="17"/>
      <c r="Q413" s="17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s="22" customFormat="1" x14ac:dyDescent="0.3">
      <c r="A414" s="14"/>
      <c r="C414" s="16"/>
      <c r="D414" s="99"/>
      <c r="E414" s="99"/>
      <c r="F414" s="99"/>
      <c r="G414" s="99"/>
      <c r="H414" s="99"/>
      <c r="I414" s="3"/>
      <c r="J414" s="36"/>
      <c r="K414" s="117"/>
      <c r="L414" s="117"/>
      <c r="M414" s="117"/>
      <c r="N414" s="117"/>
      <c r="O414" s="105"/>
      <c r="P414" s="17"/>
      <c r="Q414" s="17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s="22" customFormat="1" x14ac:dyDescent="0.3">
      <c r="A415" s="14"/>
      <c r="C415" s="16"/>
      <c r="D415" s="99"/>
      <c r="E415" s="99"/>
      <c r="F415" s="99"/>
      <c r="G415" s="99"/>
      <c r="H415" s="99"/>
      <c r="I415" s="3"/>
      <c r="J415" s="36"/>
      <c r="K415" s="117"/>
      <c r="L415" s="117"/>
      <c r="M415" s="117"/>
      <c r="N415" s="117"/>
      <c r="O415" s="105"/>
      <c r="P415" s="17"/>
      <c r="Q415" s="17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s="22" customFormat="1" x14ac:dyDescent="0.3">
      <c r="A416" s="14"/>
      <c r="C416" s="16"/>
      <c r="D416" s="99"/>
      <c r="E416" s="99"/>
      <c r="F416" s="99"/>
      <c r="G416" s="99"/>
      <c r="H416" s="99"/>
      <c r="I416" s="3"/>
      <c r="J416" s="36"/>
      <c r="K416" s="117"/>
      <c r="L416" s="117"/>
      <c r="M416" s="117"/>
      <c r="N416" s="117"/>
      <c r="O416" s="105"/>
      <c r="P416" s="17"/>
      <c r="Q416" s="17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s="22" customFormat="1" x14ac:dyDescent="0.3">
      <c r="A417" s="14"/>
      <c r="C417" s="16"/>
      <c r="D417" s="99"/>
      <c r="E417" s="99"/>
      <c r="F417" s="99"/>
      <c r="G417" s="99"/>
      <c r="H417" s="99"/>
      <c r="I417" s="3"/>
      <c r="J417" s="36"/>
      <c r="K417" s="117"/>
      <c r="L417" s="117"/>
      <c r="M417" s="117"/>
      <c r="N417" s="117"/>
      <c r="O417" s="105"/>
      <c r="P417" s="17"/>
      <c r="Q417" s="17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s="22" customFormat="1" x14ac:dyDescent="0.3">
      <c r="A418" s="14"/>
      <c r="C418" s="16"/>
      <c r="D418" s="99"/>
      <c r="E418" s="99"/>
      <c r="F418" s="99"/>
      <c r="G418" s="99"/>
      <c r="H418" s="99"/>
      <c r="I418" s="3"/>
      <c r="J418" s="36"/>
      <c r="K418" s="117"/>
      <c r="L418" s="117"/>
      <c r="M418" s="117"/>
      <c r="N418" s="117"/>
      <c r="O418" s="105"/>
      <c r="P418" s="17"/>
      <c r="Q418" s="17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s="22" customFormat="1" x14ac:dyDescent="0.3">
      <c r="A419" s="14"/>
      <c r="C419" s="16"/>
      <c r="D419" s="99"/>
      <c r="E419" s="99"/>
      <c r="F419" s="99"/>
      <c r="G419" s="99"/>
      <c r="H419" s="99"/>
      <c r="I419" s="3"/>
      <c r="J419" s="36"/>
      <c r="K419" s="117"/>
      <c r="L419" s="117"/>
      <c r="M419" s="117"/>
      <c r="N419" s="117"/>
      <c r="O419" s="105"/>
      <c r="P419" s="17"/>
      <c r="Q419" s="17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s="22" customFormat="1" x14ac:dyDescent="0.3">
      <c r="A420" s="14"/>
      <c r="C420" s="16"/>
      <c r="D420" s="99"/>
      <c r="E420" s="99"/>
      <c r="F420" s="99"/>
      <c r="G420" s="99"/>
      <c r="H420" s="99"/>
      <c r="I420" s="3"/>
      <c r="J420" s="36"/>
      <c r="K420" s="117"/>
      <c r="L420" s="117"/>
      <c r="M420" s="117"/>
      <c r="N420" s="117"/>
      <c r="O420" s="105"/>
      <c r="P420" s="17"/>
      <c r="Q420" s="17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s="22" customFormat="1" x14ac:dyDescent="0.3">
      <c r="A421" s="14"/>
      <c r="C421" s="16"/>
      <c r="D421" s="99"/>
      <c r="E421" s="99"/>
      <c r="F421" s="99"/>
      <c r="G421" s="99"/>
      <c r="H421" s="99"/>
      <c r="I421" s="3"/>
      <c r="J421" s="36"/>
      <c r="K421" s="117"/>
      <c r="L421" s="117"/>
      <c r="M421" s="117"/>
      <c r="N421" s="117"/>
      <c r="O421" s="105"/>
      <c r="P421" s="17"/>
      <c r="Q421" s="17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s="22" customFormat="1" x14ac:dyDescent="0.3">
      <c r="A422" s="14"/>
      <c r="C422" s="16"/>
      <c r="D422" s="99"/>
      <c r="E422" s="99"/>
      <c r="F422" s="99"/>
      <c r="G422" s="99"/>
      <c r="H422" s="99"/>
      <c r="I422" s="3"/>
      <c r="J422" s="36"/>
      <c r="K422" s="117"/>
      <c r="L422" s="117"/>
      <c r="M422" s="117"/>
      <c r="N422" s="117"/>
      <c r="O422" s="105"/>
      <c r="P422" s="17"/>
      <c r="Q422" s="17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s="22" customFormat="1" x14ac:dyDescent="0.3">
      <c r="A423" s="14"/>
      <c r="C423" s="16"/>
      <c r="D423" s="99"/>
      <c r="E423" s="99"/>
      <c r="F423" s="99"/>
      <c r="G423" s="99"/>
      <c r="H423" s="99"/>
      <c r="I423" s="3"/>
      <c r="J423" s="36"/>
      <c r="K423" s="117"/>
      <c r="L423" s="117"/>
      <c r="M423" s="117"/>
      <c r="N423" s="117"/>
      <c r="O423" s="105"/>
      <c r="P423" s="17"/>
      <c r="Q423" s="17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s="22" customFormat="1" x14ac:dyDescent="0.3">
      <c r="A424" s="14"/>
      <c r="C424" s="16"/>
      <c r="D424" s="99"/>
      <c r="E424" s="99"/>
      <c r="F424" s="99"/>
      <c r="G424" s="99"/>
      <c r="H424" s="99"/>
      <c r="I424" s="3"/>
      <c r="J424" s="36"/>
      <c r="K424" s="117"/>
      <c r="L424" s="117"/>
      <c r="M424" s="117"/>
      <c r="N424" s="117"/>
      <c r="O424" s="105"/>
      <c r="P424" s="17"/>
      <c r="Q424" s="17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s="22" customFormat="1" x14ac:dyDescent="0.3">
      <c r="A425" s="14"/>
      <c r="C425" s="16"/>
      <c r="D425" s="99"/>
      <c r="E425" s="99"/>
      <c r="F425" s="99"/>
      <c r="G425" s="99"/>
      <c r="H425" s="99"/>
      <c r="I425" s="3"/>
      <c r="J425" s="36"/>
      <c r="K425" s="117"/>
      <c r="L425" s="117"/>
      <c r="M425" s="117"/>
      <c r="N425" s="117"/>
      <c r="O425" s="105"/>
      <c r="P425" s="17"/>
      <c r="Q425" s="17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s="22" customFormat="1" x14ac:dyDescent="0.3">
      <c r="A426" s="14"/>
      <c r="C426" s="16"/>
      <c r="D426" s="99"/>
      <c r="E426" s="99"/>
      <c r="F426" s="99"/>
      <c r="G426" s="99"/>
      <c r="H426" s="99"/>
      <c r="I426" s="3"/>
      <c r="J426" s="36"/>
      <c r="K426" s="117"/>
      <c r="L426" s="117"/>
      <c r="M426" s="117"/>
      <c r="N426" s="117"/>
      <c r="O426" s="105"/>
      <c r="P426" s="17"/>
      <c r="Q426" s="17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s="22" customFormat="1" x14ac:dyDescent="0.3">
      <c r="A427" s="14"/>
      <c r="C427" s="16"/>
      <c r="D427" s="99"/>
      <c r="E427" s="99"/>
      <c r="F427" s="99"/>
      <c r="G427" s="99"/>
      <c r="H427" s="99"/>
      <c r="I427" s="3"/>
      <c r="J427" s="36"/>
      <c r="K427" s="117"/>
      <c r="L427" s="117"/>
      <c r="M427" s="117"/>
      <c r="N427" s="117"/>
      <c r="O427" s="105"/>
      <c r="P427" s="17"/>
      <c r="Q427" s="17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s="22" customFormat="1" x14ac:dyDescent="0.3">
      <c r="A428" s="14"/>
      <c r="C428" s="16"/>
      <c r="D428" s="99"/>
      <c r="E428" s="99"/>
      <c r="F428" s="99"/>
      <c r="G428" s="99"/>
      <c r="H428" s="99"/>
      <c r="I428" s="3"/>
      <c r="J428" s="36"/>
      <c r="K428" s="117"/>
      <c r="L428" s="117"/>
      <c r="M428" s="117"/>
      <c r="N428" s="117"/>
      <c r="O428" s="105"/>
      <c r="P428" s="17"/>
      <c r="Q428" s="17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s="22" customFormat="1" x14ac:dyDescent="0.3">
      <c r="A429" s="14"/>
      <c r="C429" s="16"/>
      <c r="D429" s="99"/>
      <c r="E429" s="99"/>
      <c r="F429" s="99"/>
      <c r="G429" s="99"/>
      <c r="H429" s="99"/>
      <c r="I429" s="3"/>
      <c r="J429" s="36"/>
      <c r="K429" s="117"/>
      <c r="L429" s="117"/>
      <c r="M429" s="117"/>
      <c r="N429" s="117"/>
      <c r="O429" s="105"/>
      <c r="P429" s="17"/>
      <c r="Q429" s="17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s="22" customFormat="1" x14ac:dyDescent="0.3">
      <c r="A430" s="14"/>
      <c r="C430" s="16"/>
      <c r="D430" s="99"/>
      <c r="E430" s="99"/>
      <c r="F430" s="99"/>
      <c r="G430" s="99"/>
      <c r="H430" s="99"/>
      <c r="I430" s="3"/>
      <c r="J430" s="36"/>
      <c r="K430" s="117"/>
      <c r="L430" s="117"/>
      <c r="M430" s="117"/>
      <c r="N430" s="117"/>
      <c r="O430" s="105"/>
      <c r="P430" s="17"/>
      <c r="Q430" s="17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s="22" customFormat="1" x14ac:dyDescent="0.3">
      <c r="A431" s="14"/>
      <c r="C431" s="16"/>
      <c r="D431" s="99"/>
      <c r="E431" s="99"/>
      <c r="F431" s="99"/>
      <c r="G431" s="99"/>
      <c r="H431" s="99"/>
      <c r="I431" s="3"/>
      <c r="J431" s="36"/>
      <c r="K431" s="117"/>
      <c r="L431" s="117"/>
      <c r="M431" s="117"/>
      <c r="N431" s="117"/>
      <c r="O431" s="105"/>
      <c r="P431" s="17"/>
      <c r="Q431" s="17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s="22" customFormat="1" x14ac:dyDescent="0.3">
      <c r="A432" s="14"/>
      <c r="C432" s="16"/>
      <c r="D432" s="99"/>
      <c r="E432" s="99"/>
      <c r="F432" s="99"/>
      <c r="G432" s="99"/>
      <c r="H432" s="99"/>
      <c r="I432" s="3"/>
      <c r="J432" s="36"/>
      <c r="K432" s="117"/>
      <c r="L432" s="117"/>
      <c r="M432" s="117"/>
      <c r="N432" s="117"/>
      <c r="O432" s="105"/>
      <c r="P432" s="17"/>
      <c r="Q432" s="17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s="22" customFormat="1" x14ac:dyDescent="0.3">
      <c r="A433" s="14"/>
      <c r="C433" s="16"/>
      <c r="D433" s="99"/>
      <c r="E433" s="99"/>
      <c r="F433" s="99"/>
      <c r="G433" s="99"/>
      <c r="H433" s="99"/>
      <c r="I433" s="3"/>
      <c r="J433" s="36"/>
      <c r="K433" s="117"/>
      <c r="L433" s="117"/>
      <c r="M433" s="117"/>
      <c r="N433" s="117"/>
      <c r="O433" s="105"/>
      <c r="P433" s="17"/>
      <c r="Q433" s="17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s="22" customFormat="1" x14ac:dyDescent="0.3">
      <c r="A434" s="14"/>
      <c r="C434" s="16"/>
      <c r="D434" s="99"/>
      <c r="E434" s="99"/>
      <c r="F434" s="99"/>
      <c r="G434" s="99"/>
      <c r="H434" s="99"/>
      <c r="I434" s="3"/>
      <c r="J434" s="36"/>
      <c r="K434" s="117"/>
      <c r="L434" s="117"/>
      <c r="M434" s="117"/>
      <c r="N434" s="117"/>
      <c r="O434" s="105"/>
      <c r="P434" s="17"/>
      <c r="Q434" s="17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s="22" customFormat="1" x14ac:dyDescent="0.3">
      <c r="A435" s="14"/>
      <c r="C435" s="16"/>
      <c r="D435" s="99"/>
      <c r="E435" s="99"/>
      <c r="F435" s="99"/>
      <c r="G435" s="99"/>
      <c r="H435" s="99"/>
      <c r="I435" s="3"/>
      <c r="J435" s="36"/>
      <c r="K435" s="117"/>
      <c r="L435" s="117"/>
      <c r="M435" s="117"/>
      <c r="N435" s="117"/>
      <c r="O435" s="105"/>
      <c r="P435" s="17"/>
      <c r="Q435" s="17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s="22" customFormat="1" x14ac:dyDescent="0.3">
      <c r="A436" s="14"/>
      <c r="C436" s="16"/>
      <c r="D436" s="99"/>
      <c r="E436" s="99"/>
      <c r="F436" s="99"/>
      <c r="G436" s="99"/>
      <c r="H436" s="99"/>
      <c r="I436" s="3"/>
      <c r="J436" s="36"/>
      <c r="K436" s="117"/>
      <c r="L436" s="117"/>
      <c r="M436" s="117"/>
      <c r="N436" s="117"/>
      <c r="O436" s="105"/>
      <c r="P436" s="17"/>
      <c r="Q436" s="17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s="22" customFormat="1" x14ac:dyDescent="0.3">
      <c r="A437" s="14"/>
      <c r="C437" s="16"/>
      <c r="D437" s="99"/>
      <c r="E437" s="99"/>
      <c r="F437" s="99"/>
      <c r="G437" s="99"/>
      <c r="H437" s="99"/>
      <c r="I437" s="3"/>
      <c r="J437" s="36"/>
      <c r="K437" s="117"/>
      <c r="L437" s="117"/>
      <c r="M437" s="117"/>
      <c r="N437" s="117"/>
      <c r="O437" s="105"/>
      <c r="P437" s="17"/>
      <c r="Q437" s="17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s="22" customFormat="1" x14ac:dyDescent="0.3">
      <c r="A438" s="14"/>
      <c r="C438" s="16"/>
      <c r="D438" s="99"/>
      <c r="E438" s="99"/>
      <c r="F438" s="99"/>
      <c r="G438" s="99"/>
      <c r="H438" s="99"/>
      <c r="I438" s="3"/>
      <c r="J438" s="36"/>
      <c r="K438" s="117"/>
      <c r="L438" s="117"/>
      <c r="M438" s="117"/>
      <c r="N438" s="117"/>
      <c r="O438" s="105"/>
      <c r="P438" s="17"/>
      <c r="Q438" s="17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s="22" customFormat="1" x14ac:dyDescent="0.3">
      <c r="A439" s="14"/>
      <c r="C439" s="16"/>
      <c r="D439" s="99"/>
      <c r="E439" s="99"/>
      <c r="F439" s="99"/>
      <c r="G439" s="99"/>
      <c r="H439" s="99"/>
      <c r="I439" s="3"/>
      <c r="J439" s="36"/>
      <c r="K439" s="117"/>
      <c r="L439" s="117"/>
      <c r="M439" s="117"/>
      <c r="N439" s="117"/>
      <c r="O439" s="105"/>
      <c r="P439" s="17"/>
      <c r="Q439" s="17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s="22" customFormat="1" x14ac:dyDescent="0.3">
      <c r="A440" s="14"/>
      <c r="C440" s="16"/>
      <c r="D440" s="99"/>
      <c r="E440" s="99"/>
      <c r="F440" s="99"/>
      <c r="G440" s="99"/>
      <c r="H440" s="99"/>
      <c r="I440" s="3"/>
      <c r="J440" s="36"/>
      <c r="K440" s="117"/>
      <c r="L440" s="117"/>
      <c r="M440" s="117"/>
      <c r="N440" s="117"/>
      <c r="O440" s="105"/>
      <c r="P440" s="17"/>
      <c r="Q440" s="17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s="22" customFormat="1" x14ac:dyDescent="0.3">
      <c r="A441" s="14"/>
      <c r="C441" s="16"/>
      <c r="D441" s="99"/>
      <c r="E441" s="99"/>
      <c r="F441" s="99"/>
      <c r="G441" s="99"/>
      <c r="H441" s="99"/>
      <c r="I441" s="3"/>
      <c r="J441" s="36"/>
      <c r="K441" s="117"/>
      <c r="L441" s="117"/>
      <c r="M441" s="117"/>
      <c r="N441" s="117"/>
      <c r="O441" s="105"/>
      <c r="P441" s="17"/>
      <c r="Q441" s="17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s="22" customFormat="1" x14ac:dyDescent="0.3">
      <c r="A442" s="14"/>
      <c r="C442" s="16"/>
      <c r="D442" s="99"/>
      <c r="E442" s="99"/>
      <c r="F442" s="99"/>
      <c r="G442" s="99"/>
      <c r="H442" s="99"/>
      <c r="I442" s="3"/>
      <c r="J442" s="36"/>
      <c r="K442" s="117"/>
      <c r="L442" s="117"/>
      <c r="M442" s="117"/>
      <c r="N442" s="117"/>
      <c r="O442" s="105"/>
      <c r="P442" s="17"/>
      <c r="Q442" s="17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s="22" customFormat="1" x14ac:dyDescent="0.3">
      <c r="A443" s="14"/>
      <c r="C443" s="16"/>
      <c r="D443" s="99"/>
      <c r="E443" s="99"/>
      <c r="F443" s="99"/>
      <c r="G443" s="99"/>
      <c r="H443" s="99"/>
      <c r="I443" s="3"/>
      <c r="J443" s="36"/>
      <c r="K443" s="117"/>
      <c r="L443" s="117"/>
      <c r="M443" s="117"/>
      <c r="N443" s="117"/>
      <c r="O443" s="105"/>
      <c r="P443" s="17"/>
      <c r="Q443" s="17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s="22" customFormat="1" x14ac:dyDescent="0.3">
      <c r="A444" s="14"/>
      <c r="C444" s="16"/>
      <c r="D444" s="99"/>
      <c r="E444" s="99"/>
      <c r="F444" s="99"/>
      <c r="G444" s="99"/>
      <c r="H444" s="99"/>
      <c r="I444" s="3"/>
      <c r="J444" s="36"/>
      <c r="K444" s="117"/>
      <c r="L444" s="117"/>
      <c r="M444" s="117"/>
      <c r="N444" s="117"/>
      <c r="O444" s="105"/>
      <c r="P444" s="17"/>
      <c r="Q444" s="17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s="22" customFormat="1" x14ac:dyDescent="0.3">
      <c r="A445" s="14"/>
      <c r="C445" s="16"/>
      <c r="D445" s="99"/>
      <c r="E445" s="99"/>
      <c r="F445" s="99"/>
      <c r="G445" s="99"/>
      <c r="H445" s="99"/>
      <c r="I445" s="3"/>
      <c r="J445" s="36"/>
      <c r="K445" s="117"/>
      <c r="L445" s="117"/>
      <c r="M445" s="117"/>
      <c r="N445" s="117"/>
      <c r="O445" s="105"/>
      <c r="P445" s="17"/>
      <c r="Q445" s="17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s="22" customFormat="1" x14ac:dyDescent="0.3">
      <c r="A446" s="14"/>
      <c r="C446" s="16"/>
      <c r="D446" s="99"/>
      <c r="E446" s="99"/>
      <c r="F446" s="99"/>
      <c r="G446" s="99"/>
      <c r="H446" s="99"/>
      <c r="I446" s="3"/>
      <c r="J446" s="36"/>
      <c r="K446" s="117"/>
      <c r="L446" s="117"/>
      <c r="M446" s="117"/>
      <c r="N446" s="117"/>
      <c r="O446" s="105"/>
      <c r="P446" s="17"/>
      <c r="Q446" s="17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s="22" customFormat="1" x14ac:dyDescent="0.3">
      <c r="A447" s="14"/>
      <c r="C447" s="16"/>
      <c r="D447" s="99"/>
      <c r="E447" s="99"/>
      <c r="F447" s="99"/>
      <c r="G447" s="99"/>
      <c r="H447" s="99"/>
      <c r="I447" s="3"/>
      <c r="J447" s="36"/>
      <c r="K447" s="117"/>
      <c r="L447" s="117"/>
      <c r="M447" s="117"/>
      <c r="N447" s="117"/>
      <c r="O447" s="105"/>
      <c r="P447" s="17"/>
      <c r="Q447" s="17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s="22" customFormat="1" x14ac:dyDescent="0.3">
      <c r="A448" s="14"/>
      <c r="C448" s="16"/>
      <c r="D448" s="99"/>
      <c r="E448" s="99"/>
      <c r="F448" s="99"/>
      <c r="G448" s="99"/>
      <c r="H448" s="99"/>
      <c r="I448" s="3"/>
      <c r="J448" s="36"/>
      <c r="K448" s="117"/>
      <c r="L448" s="117"/>
      <c r="M448" s="117"/>
      <c r="N448" s="117"/>
      <c r="O448" s="105"/>
      <c r="P448" s="17"/>
      <c r="Q448" s="17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s="22" customFormat="1" x14ac:dyDescent="0.3">
      <c r="A449" s="14"/>
      <c r="C449" s="16"/>
      <c r="D449" s="99"/>
      <c r="E449" s="99"/>
      <c r="F449" s="99"/>
      <c r="G449" s="99"/>
      <c r="H449" s="99"/>
      <c r="I449" s="3"/>
      <c r="J449" s="36"/>
      <c r="K449" s="117"/>
      <c r="L449" s="117"/>
      <c r="M449" s="117"/>
      <c r="N449" s="117"/>
      <c r="O449" s="105"/>
      <c r="P449" s="17"/>
      <c r="Q449" s="17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s="22" customFormat="1" x14ac:dyDescent="0.3">
      <c r="A450" s="14"/>
      <c r="C450" s="16"/>
      <c r="D450" s="99"/>
      <c r="E450" s="99"/>
      <c r="F450" s="99"/>
      <c r="G450" s="99"/>
      <c r="H450" s="99"/>
      <c r="I450" s="3"/>
      <c r="J450" s="36"/>
      <c r="K450" s="117"/>
      <c r="L450" s="117"/>
      <c r="M450" s="117"/>
      <c r="N450" s="117"/>
      <c r="O450" s="105"/>
      <c r="P450" s="17"/>
      <c r="Q450" s="17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s="22" customFormat="1" x14ac:dyDescent="0.3">
      <c r="A451" s="14"/>
      <c r="C451" s="16"/>
      <c r="D451" s="99"/>
      <c r="E451" s="99"/>
      <c r="F451" s="99"/>
      <c r="G451" s="99"/>
      <c r="H451" s="99"/>
      <c r="I451" s="3"/>
      <c r="J451" s="36"/>
      <c r="K451" s="117"/>
      <c r="L451" s="117"/>
      <c r="M451" s="117"/>
      <c r="N451" s="117"/>
      <c r="O451" s="105"/>
      <c r="P451" s="17"/>
      <c r="Q451" s="17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s="22" customFormat="1" x14ac:dyDescent="0.3">
      <c r="A452" s="14"/>
      <c r="C452" s="16"/>
      <c r="D452" s="99"/>
      <c r="E452" s="99"/>
      <c r="F452" s="99"/>
      <c r="G452" s="99"/>
      <c r="H452" s="99"/>
      <c r="I452" s="3"/>
      <c r="J452" s="36"/>
      <c r="K452" s="117"/>
      <c r="L452" s="117"/>
      <c r="M452" s="117"/>
      <c r="N452" s="117"/>
      <c r="O452" s="105"/>
      <c r="P452" s="17"/>
      <c r="Q452" s="17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s="22" customFormat="1" x14ac:dyDescent="0.3">
      <c r="A453" s="14"/>
      <c r="C453" s="16"/>
      <c r="D453" s="99"/>
      <c r="E453" s="99"/>
      <c r="F453" s="99"/>
      <c r="G453" s="99"/>
      <c r="H453" s="99"/>
      <c r="I453" s="3"/>
      <c r="J453" s="36"/>
      <c r="K453" s="117"/>
      <c r="L453" s="117"/>
      <c r="M453" s="117"/>
      <c r="N453" s="117"/>
      <c r="O453" s="105"/>
      <c r="P453" s="17"/>
      <c r="Q453" s="17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s="22" customFormat="1" x14ac:dyDescent="0.3">
      <c r="A454" s="14"/>
      <c r="C454" s="16"/>
      <c r="D454" s="99"/>
      <c r="E454" s="99"/>
      <c r="F454" s="99"/>
      <c r="G454" s="99"/>
      <c r="H454" s="99"/>
      <c r="I454" s="3"/>
      <c r="J454" s="36"/>
      <c r="K454" s="117"/>
      <c r="L454" s="117"/>
      <c r="M454" s="117"/>
      <c r="N454" s="117"/>
      <c r="O454" s="105"/>
      <c r="P454" s="17"/>
      <c r="Q454" s="17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s="22" customFormat="1" x14ac:dyDescent="0.3">
      <c r="A455" s="14"/>
      <c r="C455" s="16"/>
      <c r="D455" s="99"/>
      <c r="E455" s="99"/>
      <c r="F455" s="99"/>
      <c r="G455" s="99"/>
      <c r="H455" s="99"/>
      <c r="I455" s="3"/>
      <c r="J455" s="36"/>
      <c r="K455" s="117"/>
      <c r="L455" s="117"/>
      <c r="M455" s="117"/>
      <c r="N455" s="117"/>
      <c r="O455" s="105"/>
      <c r="P455" s="17"/>
      <c r="Q455" s="17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s="22" customFormat="1" x14ac:dyDescent="0.3">
      <c r="A456" s="14"/>
      <c r="C456" s="16"/>
      <c r="D456" s="99"/>
      <c r="E456" s="99"/>
      <c r="F456" s="99"/>
      <c r="G456" s="99"/>
      <c r="H456" s="99"/>
      <c r="I456" s="3"/>
      <c r="J456" s="36"/>
      <c r="K456" s="117"/>
      <c r="L456" s="117"/>
      <c r="M456" s="117"/>
      <c r="N456" s="117"/>
      <c r="O456" s="105"/>
      <c r="P456" s="17"/>
      <c r="Q456" s="17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s="22" customFormat="1" x14ac:dyDescent="0.3">
      <c r="A457" s="14"/>
      <c r="C457" s="16"/>
      <c r="D457" s="99"/>
      <c r="E457" s="99"/>
      <c r="F457" s="99"/>
      <c r="G457" s="99"/>
      <c r="H457" s="99"/>
      <c r="I457" s="3"/>
      <c r="J457" s="36"/>
      <c r="K457" s="117"/>
      <c r="L457" s="117"/>
      <c r="M457" s="117"/>
      <c r="N457" s="117"/>
      <c r="O457" s="105"/>
      <c r="P457" s="17"/>
      <c r="Q457" s="17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s="22" customFormat="1" x14ac:dyDescent="0.3">
      <c r="A458" s="14"/>
      <c r="C458" s="16"/>
      <c r="D458" s="99"/>
      <c r="E458" s="99"/>
      <c r="F458" s="99"/>
      <c r="G458" s="99"/>
      <c r="H458" s="99"/>
      <c r="I458" s="3"/>
      <c r="J458" s="36"/>
      <c r="K458" s="117"/>
      <c r="L458" s="117"/>
      <c r="M458" s="117"/>
      <c r="N458" s="117"/>
      <c r="O458" s="105"/>
      <c r="P458" s="17"/>
      <c r="Q458" s="17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s="22" customFormat="1" x14ac:dyDescent="0.3">
      <c r="A459" s="14"/>
      <c r="C459" s="16"/>
      <c r="D459" s="99"/>
      <c r="E459" s="99"/>
      <c r="F459" s="99"/>
      <c r="G459" s="99"/>
      <c r="H459" s="99"/>
      <c r="I459" s="3"/>
      <c r="J459" s="36"/>
      <c r="K459" s="117"/>
      <c r="L459" s="117"/>
      <c r="M459" s="117"/>
      <c r="N459" s="117"/>
      <c r="O459" s="105"/>
      <c r="P459" s="17"/>
      <c r="Q459" s="17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s="22" customFormat="1" x14ac:dyDescent="0.3">
      <c r="A460" s="14"/>
      <c r="C460" s="16"/>
      <c r="D460" s="99"/>
      <c r="E460" s="99"/>
      <c r="F460" s="99"/>
      <c r="G460" s="99"/>
      <c r="H460" s="99"/>
      <c r="I460" s="3"/>
      <c r="J460" s="36"/>
      <c r="K460" s="117"/>
      <c r="L460" s="117"/>
      <c r="M460" s="117"/>
      <c r="N460" s="117"/>
      <c r="O460" s="105"/>
      <c r="P460" s="17"/>
      <c r="Q460" s="17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s="22" customFormat="1" x14ac:dyDescent="0.3">
      <c r="A461" s="14"/>
      <c r="C461" s="16"/>
      <c r="D461" s="99"/>
      <c r="E461" s="99"/>
      <c r="F461" s="99"/>
      <c r="G461" s="99"/>
      <c r="H461" s="99"/>
      <c r="I461" s="3"/>
      <c r="J461" s="36"/>
      <c r="K461" s="117"/>
      <c r="L461" s="117"/>
      <c r="M461" s="117"/>
      <c r="N461" s="117"/>
      <c r="O461" s="105"/>
      <c r="P461" s="17"/>
      <c r="Q461" s="17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s="22" customFormat="1" x14ac:dyDescent="0.3">
      <c r="A462" s="14"/>
      <c r="C462" s="16"/>
      <c r="D462" s="99"/>
      <c r="E462" s="99"/>
      <c r="F462" s="99"/>
      <c r="G462" s="99"/>
      <c r="H462" s="99"/>
      <c r="I462" s="3"/>
      <c r="J462" s="36"/>
      <c r="K462" s="117"/>
      <c r="L462" s="117"/>
      <c r="M462" s="117"/>
      <c r="N462" s="117"/>
      <c r="O462" s="105"/>
      <c r="P462" s="17"/>
      <c r="Q462" s="17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s="22" customFormat="1" x14ac:dyDescent="0.3">
      <c r="A463" s="14"/>
      <c r="C463" s="16"/>
      <c r="D463" s="99"/>
      <c r="E463" s="99"/>
      <c r="F463" s="99"/>
      <c r="G463" s="99"/>
      <c r="H463" s="99"/>
      <c r="I463" s="3"/>
      <c r="J463" s="36"/>
      <c r="K463" s="117"/>
      <c r="L463" s="117"/>
      <c r="M463" s="117"/>
      <c r="N463" s="117"/>
      <c r="O463" s="105"/>
      <c r="P463" s="17"/>
      <c r="Q463" s="17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s="22" customFormat="1" x14ac:dyDescent="0.3">
      <c r="A464" s="14"/>
      <c r="C464" s="16"/>
      <c r="D464" s="99"/>
      <c r="E464" s="99"/>
      <c r="F464" s="99"/>
      <c r="G464" s="99"/>
      <c r="H464" s="99"/>
      <c r="I464" s="3"/>
      <c r="J464" s="36"/>
      <c r="K464" s="117"/>
      <c r="L464" s="117"/>
      <c r="M464" s="117"/>
      <c r="N464" s="117"/>
      <c r="O464" s="105"/>
      <c r="P464" s="17"/>
      <c r="Q464" s="17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s="22" customFormat="1" x14ac:dyDescent="0.3">
      <c r="A465" s="14"/>
      <c r="C465" s="16"/>
      <c r="D465" s="99"/>
      <c r="E465" s="99"/>
      <c r="F465" s="99"/>
      <c r="G465" s="99"/>
      <c r="H465" s="99"/>
      <c r="I465" s="3"/>
      <c r="J465" s="36"/>
      <c r="K465" s="117"/>
      <c r="L465" s="117"/>
      <c r="M465" s="117"/>
      <c r="N465" s="117"/>
      <c r="O465" s="105"/>
      <c r="P465" s="17"/>
      <c r="Q465" s="17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s="22" customFormat="1" x14ac:dyDescent="0.3">
      <c r="A466" s="14"/>
      <c r="C466" s="16"/>
      <c r="D466" s="99"/>
      <c r="E466" s="99"/>
      <c r="F466" s="99"/>
      <c r="G466" s="99"/>
      <c r="H466" s="99"/>
      <c r="I466" s="3"/>
      <c r="J466" s="36"/>
      <c r="K466" s="117"/>
      <c r="L466" s="117"/>
      <c r="M466" s="117"/>
      <c r="N466" s="117"/>
      <c r="O466" s="105"/>
      <c r="P466" s="17"/>
      <c r="Q466" s="17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s="22" customFormat="1" x14ac:dyDescent="0.3">
      <c r="A467" s="14"/>
      <c r="C467" s="16"/>
      <c r="D467" s="99"/>
      <c r="E467" s="99"/>
      <c r="F467" s="99"/>
      <c r="G467" s="99"/>
      <c r="H467" s="99"/>
      <c r="I467" s="3"/>
      <c r="J467" s="36"/>
      <c r="K467" s="117"/>
      <c r="L467" s="117"/>
      <c r="M467" s="117"/>
      <c r="N467" s="117"/>
      <c r="O467" s="105"/>
      <c r="P467" s="17"/>
      <c r="Q467" s="17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s="22" customFormat="1" x14ac:dyDescent="0.3">
      <c r="A468" s="14"/>
      <c r="C468" s="16"/>
      <c r="D468" s="99"/>
      <c r="E468" s="99"/>
      <c r="F468" s="99"/>
      <c r="G468" s="99"/>
      <c r="H468" s="99"/>
      <c r="I468" s="3"/>
      <c r="J468" s="36"/>
      <c r="K468" s="117"/>
      <c r="L468" s="117"/>
      <c r="M468" s="117"/>
      <c r="N468" s="117"/>
      <c r="O468" s="105"/>
      <c r="P468" s="17"/>
      <c r="Q468" s="17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s="22" customFormat="1" x14ac:dyDescent="0.3">
      <c r="A469" s="14"/>
      <c r="C469" s="16"/>
      <c r="D469" s="99"/>
      <c r="E469" s="99"/>
      <c r="F469" s="99"/>
      <c r="G469" s="99"/>
      <c r="H469" s="99"/>
      <c r="I469" s="3"/>
      <c r="J469" s="36"/>
      <c r="K469" s="117"/>
      <c r="L469" s="117"/>
      <c r="M469" s="117"/>
      <c r="N469" s="117"/>
      <c r="O469" s="105"/>
      <c r="P469" s="17"/>
      <c r="Q469" s="17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s="22" customFormat="1" x14ac:dyDescent="0.3">
      <c r="A470" s="14"/>
      <c r="C470" s="16"/>
      <c r="D470" s="99"/>
      <c r="E470" s="99"/>
      <c r="F470" s="99"/>
      <c r="G470" s="99"/>
      <c r="H470" s="99"/>
      <c r="I470" s="3"/>
      <c r="J470" s="36"/>
      <c r="K470" s="117"/>
      <c r="L470" s="117"/>
      <c r="M470" s="117"/>
      <c r="N470" s="117"/>
      <c r="O470" s="105"/>
      <c r="P470" s="17"/>
      <c r="Q470" s="17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s="22" customFormat="1" x14ac:dyDescent="0.3">
      <c r="A471" s="14"/>
      <c r="C471" s="16"/>
      <c r="D471" s="99"/>
      <c r="E471" s="99"/>
      <c r="F471" s="99"/>
      <c r="G471" s="99"/>
      <c r="H471" s="99"/>
      <c r="I471" s="3"/>
      <c r="J471" s="36"/>
      <c r="K471" s="117"/>
      <c r="L471" s="117"/>
      <c r="M471" s="117"/>
      <c r="N471" s="117"/>
      <c r="O471" s="105"/>
      <c r="P471" s="17"/>
      <c r="Q471" s="17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s="22" customFormat="1" x14ac:dyDescent="0.3">
      <c r="A472" s="14"/>
      <c r="C472" s="16"/>
      <c r="D472" s="99"/>
      <c r="E472" s="99"/>
      <c r="F472" s="99"/>
      <c r="G472" s="99"/>
      <c r="H472" s="99"/>
      <c r="I472" s="3"/>
      <c r="J472" s="36"/>
      <c r="K472" s="117"/>
      <c r="L472" s="117"/>
      <c r="M472" s="117"/>
      <c r="N472" s="117"/>
      <c r="O472" s="105"/>
      <c r="P472" s="17"/>
      <c r="Q472" s="17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s="22" customFormat="1" x14ac:dyDescent="0.3">
      <c r="A473" s="14"/>
      <c r="C473" s="16"/>
      <c r="D473" s="99"/>
      <c r="E473" s="99"/>
      <c r="F473" s="99"/>
      <c r="G473" s="99"/>
      <c r="H473" s="99"/>
      <c r="I473" s="3"/>
      <c r="J473" s="36"/>
      <c r="K473" s="117"/>
      <c r="L473" s="117"/>
      <c r="M473" s="117"/>
      <c r="N473" s="117"/>
      <c r="O473" s="105"/>
      <c r="P473" s="17"/>
      <c r="Q473" s="17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s="22" customFormat="1" x14ac:dyDescent="0.3">
      <c r="A474" s="14"/>
      <c r="C474" s="16"/>
      <c r="D474" s="99"/>
      <c r="E474" s="99"/>
      <c r="F474" s="99"/>
      <c r="G474" s="99"/>
      <c r="H474" s="99"/>
      <c r="I474" s="3"/>
      <c r="J474" s="36"/>
      <c r="K474" s="117"/>
      <c r="L474" s="117"/>
      <c r="M474" s="117"/>
      <c r="N474" s="117"/>
      <c r="O474" s="105"/>
      <c r="P474" s="17"/>
      <c r="Q474" s="17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s="22" customFormat="1" x14ac:dyDescent="0.3">
      <c r="A475" s="14"/>
      <c r="C475" s="16"/>
      <c r="D475" s="99"/>
      <c r="E475" s="99"/>
      <c r="F475" s="99"/>
      <c r="G475" s="99"/>
      <c r="H475" s="99"/>
      <c r="I475" s="3"/>
      <c r="J475" s="36"/>
      <c r="K475" s="117"/>
      <c r="L475" s="117"/>
      <c r="M475" s="117"/>
      <c r="N475" s="117"/>
      <c r="O475" s="105"/>
      <c r="P475" s="17"/>
      <c r="Q475" s="17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s="22" customFormat="1" x14ac:dyDescent="0.3">
      <c r="A476" s="14"/>
      <c r="C476" s="16"/>
      <c r="D476" s="99"/>
      <c r="E476" s="99"/>
      <c r="F476" s="99"/>
      <c r="G476" s="99"/>
      <c r="H476" s="99"/>
      <c r="I476" s="3"/>
      <c r="J476" s="36"/>
      <c r="K476" s="117"/>
      <c r="L476" s="117"/>
      <c r="M476" s="117"/>
      <c r="N476" s="117"/>
      <c r="O476" s="105"/>
      <c r="P476" s="17"/>
      <c r="Q476" s="17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s="22" customFormat="1" x14ac:dyDescent="0.3">
      <c r="A477" s="14"/>
      <c r="C477" s="16"/>
      <c r="D477" s="99"/>
      <c r="E477" s="99"/>
      <c r="F477" s="99"/>
      <c r="G477" s="99"/>
      <c r="H477" s="99"/>
      <c r="I477" s="3"/>
      <c r="J477" s="36"/>
      <c r="K477" s="117"/>
      <c r="L477" s="117"/>
      <c r="M477" s="117"/>
      <c r="N477" s="117"/>
      <c r="O477" s="105"/>
      <c r="P477" s="17"/>
      <c r="Q477" s="17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s="22" customFormat="1" x14ac:dyDescent="0.3">
      <c r="A478" s="14"/>
      <c r="C478" s="16"/>
      <c r="D478" s="99"/>
      <c r="E478" s="99"/>
      <c r="F478" s="99"/>
      <c r="G478" s="99"/>
      <c r="H478" s="99"/>
      <c r="I478" s="3"/>
      <c r="J478" s="36"/>
      <c r="K478" s="117"/>
      <c r="L478" s="117"/>
      <c r="M478" s="117"/>
      <c r="N478" s="117"/>
      <c r="O478" s="105"/>
      <c r="P478" s="17"/>
      <c r="Q478" s="17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s="22" customFormat="1" x14ac:dyDescent="0.3">
      <c r="A479" s="14"/>
      <c r="C479" s="16"/>
      <c r="D479" s="99"/>
      <c r="E479" s="99"/>
      <c r="F479" s="99"/>
      <c r="G479" s="99"/>
      <c r="H479" s="99"/>
      <c r="I479" s="3"/>
      <c r="J479" s="36"/>
      <c r="K479" s="117"/>
      <c r="L479" s="117"/>
      <c r="M479" s="117"/>
      <c r="N479" s="117"/>
      <c r="O479" s="105"/>
      <c r="P479" s="17"/>
      <c r="Q479" s="17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s="22" customFormat="1" x14ac:dyDescent="0.3">
      <c r="A480" s="14"/>
      <c r="C480" s="16"/>
      <c r="D480" s="99"/>
      <c r="E480" s="99"/>
      <c r="F480" s="99"/>
      <c r="G480" s="99"/>
      <c r="H480" s="99"/>
      <c r="I480" s="3"/>
      <c r="J480" s="36"/>
      <c r="K480" s="117"/>
      <c r="L480" s="117"/>
      <c r="M480" s="117"/>
      <c r="N480" s="117"/>
      <c r="O480" s="105"/>
      <c r="P480" s="17"/>
      <c r="Q480" s="17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s="22" customFormat="1" x14ac:dyDescent="0.3">
      <c r="A481" s="14"/>
      <c r="C481" s="16"/>
      <c r="D481" s="99"/>
      <c r="E481" s="99"/>
      <c r="F481" s="99"/>
      <c r="G481" s="99"/>
      <c r="H481" s="99"/>
      <c r="I481" s="3"/>
      <c r="J481" s="36"/>
      <c r="K481" s="117"/>
      <c r="L481" s="117"/>
      <c r="M481" s="117"/>
      <c r="N481" s="117"/>
      <c r="O481" s="105"/>
      <c r="P481" s="17"/>
      <c r="Q481" s="17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s="22" customFormat="1" x14ac:dyDescent="0.3">
      <c r="A482" s="14"/>
      <c r="C482" s="16"/>
      <c r="D482" s="99"/>
      <c r="E482" s="99"/>
      <c r="F482" s="99"/>
      <c r="G482" s="99"/>
      <c r="H482" s="99"/>
      <c r="I482" s="3"/>
      <c r="J482" s="36"/>
      <c r="K482" s="117"/>
      <c r="L482" s="117"/>
      <c r="M482" s="117"/>
      <c r="N482" s="117"/>
      <c r="O482" s="105"/>
      <c r="P482" s="17"/>
      <c r="Q482" s="17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s="22" customFormat="1" x14ac:dyDescent="0.3">
      <c r="A483" s="14"/>
      <c r="C483" s="16"/>
      <c r="D483" s="99"/>
      <c r="E483" s="99"/>
      <c r="F483" s="99"/>
      <c r="G483" s="99"/>
      <c r="H483" s="99"/>
      <c r="I483" s="3"/>
      <c r="J483" s="36"/>
      <c r="K483" s="117"/>
      <c r="L483" s="117"/>
      <c r="M483" s="117"/>
      <c r="N483" s="117"/>
      <c r="O483" s="105"/>
      <c r="P483" s="17"/>
      <c r="Q483" s="17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s="22" customFormat="1" x14ac:dyDescent="0.3">
      <c r="A484" s="14"/>
      <c r="C484" s="16"/>
      <c r="D484" s="99"/>
      <c r="E484" s="99"/>
      <c r="F484" s="99"/>
      <c r="G484" s="99"/>
      <c r="H484" s="99"/>
      <c r="I484" s="3"/>
      <c r="J484" s="36"/>
      <c r="K484" s="117"/>
      <c r="L484" s="117"/>
      <c r="M484" s="117"/>
      <c r="N484" s="117"/>
      <c r="O484" s="105"/>
      <c r="P484" s="17"/>
      <c r="Q484" s="17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s="22" customFormat="1" x14ac:dyDescent="0.3">
      <c r="A485" s="14"/>
      <c r="C485" s="16"/>
      <c r="D485" s="99"/>
      <c r="E485" s="99"/>
      <c r="F485" s="99"/>
      <c r="G485" s="99"/>
      <c r="H485" s="99"/>
      <c r="I485" s="3"/>
      <c r="J485" s="36"/>
      <c r="K485" s="117"/>
      <c r="L485" s="117"/>
      <c r="M485" s="117"/>
      <c r="N485" s="117"/>
      <c r="O485" s="105"/>
      <c r="P485" s="17"/>
      <c r="Q485" s="17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s="22" customFormat="1" x14ac:dyDescent="0.3">
      <c r="A486" s="14"/>
      <c r="C486" s="16"/>
      <c r="D486" s="99"/>
      <c r="E486" s="99"/>
      <c r="F486" s="99"/>
      <c r="G486" s="99"/>
      <c r="H486" s="99"/>
      <c r="I486" s="3"/>
      <c r="J486" s="36"/>
      <c r="K486" s="117"/>
      <c r="L486" s="117"/>
      <c r="M486" s="117"/>
      <c r="N486" s="117"/>
      <c r="O486" s="105"/>
      <c r="P486" s="17"/>
      <c r="Q486" s="17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s="22" customFormat="1" x14ac:dyDescent="0.3">
      <c r="A487" s="14"/>
      <c r="C487" s="16"/>
      <c r="D487" s="99"/>
      <c r="E487" s="99"/>
      <c r="F487" s="99"/>
      <c r="G487" s="99"/>
      <c r="H487" s="99"/>
      <c r="I487" s="3"/>
      <c r="J487" s="36"/>
      <c r="K487" s="117"/>
      <c r="L487" s="117"/>
      <c r="M487" s="117"/>
      <c r="N487" s="117"/>
      <c r="O487" s="105"/>
      <c r="P487" s="17"/>
      <c r="Q487" s="17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s="22" customFormat="1" x14ac:dyDescent="0.3">
      <c r="A488" s="14"/>
      <c r="C488" s="16"/>
      <c r="D488" s="99"/>
      <c r="E488" s="99"/>
      <c r="F488" s="99"/>
      <c r="G488" s="99"/>
      <c r="H488" s="99"/>
      <c r="I488" s="3"/>
      <c r="J488" s="36"/>
      <c r="K488" s="117"/>
      <c r="L488" s="117"/>
      <c r="M488" s="117"/>
      <c r="N488" s="117"/>
      <c r="O488" s="105"/>
      <c r="P488" s="17"/>
      <c r="Q488" s="17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s="22" customFormat="1" x14ac:dyDescent="0.3">
      <c r="A489" s="14"/>
      <c r="C489" s="16"/>
      <c r="D489" s="99"/>
      <c r="E489" s="99"/>
      <c r="F489" s="99"/>
      <c r="G489" s="99"/>
      <c r="H489" s="99"/>
      <c r="I489" s="3"/>
      <c r="J489" s="36"/>
      <c r="K489" s="117"/>
      <c r="L489" s="117"/>
      <c r="M489" s="117"/>
      <c r="N489" s="117"/>
      <c r="O489" s="105"/>
      <c r="P489" s="17"/>
      <c r="Q489" s="17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s="22" customFormat="1" x14ac:dyDescent="0.3">
      <c r="A490" s="14"/>
      <c r="C490" s="16"/>
      <c r="D490" s="99"/>
      <c r="E490" s="99"/>
      <c r="F490" s="99"/>
      <c r="G490" s="99"/>
      <c r="H490" s="99"/>
      <c r="I490" s="3"/>
      <c r="J490" s="36"/>
      <c r="K490" s="117"/>
      <c r="L490" s="117"/>
      <c r="M490" s="117"/>
      <c r="N490" s="117"/>
      <c r="O490" s="105"/>
      <c r="P490" s="17"/>
      <c r="Q490" s="17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s="22" customFormat="1" x14ac:dyDescent="0.3">
      <c r="A491" s="14"/>
      <c r="C491" s="16"/>
      <c r="D491" s="99"/>
      <c r="E491" s="99"/>
      <c r="F491" s="99"/>
      <c r="G491" s="99"/>
      <c r="H491" s="99"/>
      <c r="I491" s="3"/>
      <c r="J491" s="36"/>
      <c r="K491" s="117"/>
      <c r="L491" s="117"/>
      <c r="M491" s="117"/>
      <c r="N491" s="117"/>
      <c r="O491" s="105"/>
      <c r="P491" s="17"/>
      <c r="Q491" s="17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s="22" customFormat="1" x14ac:dyDescent="0.3">
      <c r="A492" s="14"/>
      <c r="C492" s="16"/>
      <c r="D492" s="99"/>
      <c r="E492" s="99"/>
      <c r="F492" s="99"/>
      <c r="G492" s="99"/>
      <c r="H492" s="99"/>
      <c r="I492" s="3"/>
      <c r="J492" s="36"/>
      <c r="K492" s="117"/>
      <c r="L492" s="117"/>
      <c r="M492" s="117"/>
      <c r="N492" s="117"/>
      <c r="O492" s="105"/>
      <c r="P492" s="17"/>
      <c r="Q492" s="17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s="22" customFormat="1" x14ac:dyDescent="0.3">
      <c r="A493" s="14"/>
      <c r="C493" s="16"/>
      <c r="D493" s="99"/>
      <c r="E493" s="99"/>
      <c r="F493" s="99"/>
      <c r="G493" s="99"/>
      <c r="H493" s="99"/>
      <c r="I493" s="3"/>
      <c r="J493" s="36"/>
      <c r="K493" s="117"/>
      <c r="L493" s="117"/>
      <c r="M493" s="117"/>
      <c r="N493" s="117"/>
      <c r="O493" s="105"/>
      <c r="P493" s="17"/>
      <c r="Q493" s="17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s="22" customFormat="1" x14ac:dyDescent="0.3">
      <c r="A494" s="14"/>
      <c r="C494" s="16"/>
      <c r="D494" s="99"/>
      <c r="E494" s="99"/>
      <c r="F494" s="99"/>
      <c r="G494" s="99"/>
      <c r="H494" s="99"/>
      <c r="I494" s="3"/>
      <c r="J494" s="36"/>
      <c r="K494" s="117"/>
      <c r="L494" s="117"/>
      <c r="M494" s="117"/>
      <c r="N494" s="117"/>
      <c r="O494" s="105"/>
      <c r="P494" s="17"/>
      <c r="Q494" s="17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s="22" customFormat="1" x14ac:dyDescent="0.3">
      <c r="A495" s="14"/>
      <c r="C495" s="16"/>
      <c r="D495" s="99"/>
      <c r="E495" s="99"/>
      <c r="F495" s="99"/>
      <c r="G495" s="99"/>
      <c r="H495" s="99"/>
      <c r="I495" s="3"/>
      <c r="J495" s="36"/>
      <c r="K495" s="117"/>
      <c r="L495" s="117"/>
      <c r="M495" s="117"/>
      <c r="N495" s="117"/>
      <c r="O495" s="105"/>
      <c r="P495" s="17"/>
      <c r="Q495" s="17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s="22" customFormat="1" x14ac:dyDescent="0.3">
      <c r="A496" s="14"/>
      <c r="C496" s="16"/>
      <c r="D496" s="99"/>
      <c r="E496" s="99"/>
      <c r="F496" s="99"/>
      <c r="G496" s="99"/>
      <c r="H496" s="99"/>
      <c r="I496" s="3"/>
      <c r="J496" s="36"/>
      <c r="K496" s="117"/>
      <c r="L496" s="117"/>
      <c r="M496" s="117"/>
      <c r="N496" s="117"/>
      <c r="O496" s="105"/>
      <c r="P496" s="17"/>
      <c r="Q496" s="17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s="22" customFormat="1" x14ac:dyDescent="0.3">
      <c r="A497" s="14"/>
      <c r="C497" s="16"/>
      <c r="D497" s="99"/>
      <c r="E497" s="99"/>
      <c r="F497" s="99"/>
      <c r="G497" s="99"/>
      <c r="H497" s="99"/>
      <c r="I497" s="3"/>
      <c r="J497" s="36"/>
      <c r="K497" s="117"/>
      <c r="L497" s="117"/>
      <c r="M497" s="117"/>
      <c r="N497" s="117"/>
      <c r="O497" s="105"/>
      <c r="P497" s="17"/>
      <c r="Q497" s="17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s="22" customFormat="1" x14ac:dyDescent="0.3">
      <c r="A498" s="14"/>
      <c r="C498" s="16"/>
      <c r="D498" s="99"/>
      <c r="E498" s="99"/>
      <c r="F498" s="99"/>
      <c r="G498" s="99"/>
      <c r="H498" s="99"/>
      <c r="I498" s="3"/>
      <c r="J498" s="36"/>
      <c r="K498" s="117"/>
      <c r="L498" s="117"/>
      <c r="M498" s="117"/>
      <c r="N498" s="117"/>
      <c r="O498" s="105"/>
      <c r="P498" s="17"/>
      <c r="Q498" s="17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s="22" customFormat="1" x14ac:dyDescent="0.3">
      <c r="A499" s="14"/>
      <c r="C499" s="16"/>
      <c r="D499" s="99"/>
      <c r="E499" s="99"/>
      <c r="F499" s="99"/>
      <c r="G499" s="99"/>
      <c r="H499" s="99"/>
      <c r="I499" s="3"/>
      <c r="J499" s="36"/>
      <c r="K499" s="117"/>
      <c r="L499" s="117"/>
      <c r="M499" s="117"/>
      <c r="N499" s="117"/>
      <c r="O499" s="105"/>
      <c r="P499" s="17"/>
      <c r="Q499" s="17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s="22" customFormat="1" x14ac:dyDescent="0.3">
      <c r="A500" s="14"/>
      <c r="C500" s="16"/>
      <c r="D500" s="99"/>
      <c r="E500" s="99"/>
      <c r="F500" s="99"/>
      <c r="G500" s="99"/>
      <c r="H500" s="99"/>
      <c r="I500" s="3"/>
      <c r="J500" s="36"/>
      <c r="K500" s="117"/>
      <c r="L500" s="117"/>
      <c r="M500" s="117"/>
      <c r="N500" s="117"/>
      <c r="O500" s="105"/>
      <c r="P500" s="17"/>
      <c r="Q500" s="17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s="22" customFormat="1" x14ac:dyDescent="0.3">
      <c r="A501" s="14"/>
      <c r="C501" s="16"/>
      <c r="D501" s="99"/>
      <c r="E501" s="99"/>
      <c r="F501" s="99"/>
      <c r="G501" s="99"/>
      <c r="H501" s="99"/>
      <c r="I501" s="3"/>
      <c r="J501" s="36"/>
      <c r="K501" s="117"/>
      <c r="L501" s="117"/>
      <c r="M501" s="117"/>
      <c r="N501" s="117"/>
      <c r="O501" s="105"/>
      <c r="P501" s="17"/>
      <c r="Q501" s="17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s="22" customFormat="1" x14ac:dyDescent="0.3">
      <c r="A502" s="14"/>
      <c r="C502" s="16"/>
      <c r="D502" s="99"/>
      <c r="E502" s="99"/>
      <c r="F502" s="99"/>
      <c r="G502" s="99"/>
      <c r="H502" s="99"/>
      <c r="I502" s="3"/>
      <c r="J502" s="36"/>
      <c r="K502" s="117"/>
      <c r="L502" s="117"/>
      <c r="M502" s="117"/>
      <c r="N502" s="117"/>
      <c r="O502" s="105"/>
      <c r="P502" s="17"/>
      <c r="Q502" s="17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s="22" customFormat="1" x14ac:dyDescent="0.3">
      <c r="A503" s="14"/>
      <c r="C503" s="16"/>
      <c r="D503" s="99"/>
      <c r="E503" s="99"/>
      <c r="F503" s="99"/>
      <c r="G503" s="99"/>
      <c r="H503" s="99"/>
      <c r="I503" s="3"/>
      <c r="J503" s="36"/>
      <c r="K503" s="117"/>
      <c r="L503" s="117"/>
      <c r="M503" s="117"/>
      <c r="N503" s="117"/>
      <c r="O503" s="105"/>
      <c r="P503" s="17"/>
      <c r="Q503" s="17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s="22" customFormat="1" x14ac:dyDescent="0.3">
      <c r="A504" s="14"/>
      <c r="C504" s="16"/>
      <c r="D504" s="99"/>
      <c r="E504" s="99"/>
      <c r="F504" s="99"/>
      <c r="G504" s="99"/>
      <c r="H504" s="99"/>
      <c r="I504" s="3"/>
      <c r="J504" s="36"/>
      <c r="K504" s="117"/>
      <c r="L504" s="117"/>
      <c r="M504" s="117"/>
      <c r="N504" s="117"/>
      <c r="O504" s="105"/>
      <c r="P504" s="17"/>
      <c r="Q504" s="17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s="22" customFormat="1" x14ac:dyDescent="0.3">
      <c r="A505" s="14"/>
      <c r="C505" s="16"/>
      <c r="D505" s="99"/>
      <c r="E505" s="99"/>
      <c r="F505" s="99"/>
      <c r="G505" s="99"/>
      <c r="H505" s="99"/>
      <c r="I505" s="3"/>
      <c r="J505" s="36"/>
      <c r="K505" s="117"/>
      <c r="L505" s="117"/>
      <c r="M505" s="117"/>
      <c r="N505" s="117"/>
      <c r="O505" s="105"/>
      <c r="P505" s="17"/>
      <c r="Q505" s="17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s="22" customFormat="1" x14ac:dyDescent="0.3">
      <c r="A506" s="14"/>
      <c r="C506" s="16"/>
      <c r="D506" s="99"/>
      <c r="E506" s="99"/>
      <c r="F506" s="99"/>
      <c r="G506" s="99"/>
      <c r="H506" s="99"/>
      <c r="I506" s="3"/>
      <c r="J506" s="36"/>
      <c r="K506" s="117"/>
      <c r="L506" s="117"/>
      <c r="M506" s="117"/>
      <c r="N506" s="117"/>
      <c r="O506" s="105"/>
      <c r="P506" s="17"/>
      <c r="Q506" s="17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s="22" customFormat="1" x14ac:dyDescent="0.3">
      <c r="A507" s="14"/>
      <c r="C507" s="16"/>
      <c r="D507" s="99"/>
      <c r="E507" s="99"/>
      <c r="F507" s="99"/>
      <c r="G507" s="99"/>
      <c r="H507" s="99"/>
      <c r="I507" s="3"/>
      <c r="J507" s="36"/>
      <c r="K507" s="117"/>
      <c r="L507" s="117"/>
      <c r="M507" s="117"/>
      <c r="N507" s="117"/>
      <c r="O507" s="105"/>
      <c r="P507" s="17"/>
      <c r="Q507" s="17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s="22" customFormat="1" x14ac:dyDescent="0.3">
      <c r="A508" s="14"/>
      <c r="C508" s="16"/>
      <c r="D508" s="99"/>
      <c r="E508" s="99"/>
      <c r="F508" s="99"/>
      <c r="G508" s="99"/>
      <c r="H508" s="99"/>
      <c r="I508" s="3"/>
      <c r="J508" s="36"/>
      <c r="K508" s="117"/>
      <c r="L508" s="117"/>
      <c r="M508" s="117"/>
      <c r="N508" s="117"/>
      <c r="O508" s="105"/>
      <c r="P508" s="17"/>
      <c r="Q508" s="17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s="22" customFormat="1" x14ac:dyDescent="0.3">
      <c r="A509" s="14"/>
      <c r="C509" s="16"/>
      <c r="D509" s="99"/>
      <c r="E509" s="99"/>
      <c r="F509" s="99"/>
      <c r="G509" s="99"/>
      <c r="H509" s="99"/>
      <c r="I509" s="3"/>
      <c r="J509" s="36"/>
      <c r="K509" s="117"/>
      <c r="L509" s="117"/>
      <c r="M509" s="117"/>
      <c r="N509" s="117"/>
      <c r="O509" s="105"/>
      <c r="P509" s="17"/>
      <c r="Q509" s="17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s="22" customFormat="1" x14ac:dyDescent="0.3">
      <c r="A510" s="14"/>
      <c r="C510" s="16"/>
      <c r="D510" s="99"/>
      <c r="E510" s="99"/>
      <c r="F510" s="99"/>
      <c r="G510" s="99"/>
      <c r="H510" s="99"/>
      <c r="I510" s="3"/>
      <c r="J510" s="36"/>
      <c r="K510" s="117"/>
      <c r="L510" s="117"/>
      <c r="M510" s="117"/>
      <c r="N510" s="117"/>
      <c r="O510" s="105"/>
      <c r="P510" s="17"/>
      <c r="Q510" s="17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s="22" customFormat="1" x14ac:dyDescent="0.3">
      <c r="A511" s="14"/>
      <c r="C511" s="16"/>
      <c r="D511" s="99"/>
      <c r="E511" s="99"/>
      <c r="F511" s="99"/>
      <c r="G511" s="99"/>
      <c r="H511" s="99"/>
      <c r="I511" s="3"/>
      <c r="J511" s="36"/>
      <c r="K511" s="117"/>
      <c r="L511" s="117"/>
      <c r="M511" s="117"/>
      <c r="N511" s="117"/>
      <c r="O511" s="105"/>
      <c r="P511" s="17"/>
      <c r="Q511" s="17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s="22" customFormat="1" x14ac:dyDescent="0.3">
      <c r="A512" s="14"/>
      <c r="C512" s="16"/>
      <c r="D512" s="99"/>
      <c r="E512" s="99"/>
      <c r="F512" s="99"/>
      <c r="G512" s="99"/>
      <c r="H512" s="99"/>
      <c r="I512" s="3"/>
      <c r="J512" s="36"/>
      <c r="K512" s="117"/>
      <c r="L512" s="117"/>
      <c r="M512" s="117"/>
      <c r="N512" s="117"/>
      <c r="O512" s="105"/>
      <c r="P512" s="17"/>
      <c r="Q512" s="17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s="22" customFormat="1" x14ac:dyDescent="0.3">
      <c r="A513" s="14"/>
      <c r="C513" s="16"/>
      <c r="D513" s="99"/>
      <c r="E513" s="99"/>
      <c r="F513" s="99"/>
      <c r="G513" s="99"/>
      <c r="H513" s="99"/>
      <c r="I513" s="3"/>
      <c r="J513" s="36"/>
      <c r="K513" s="117"/>
      <c r="L513" s="117"/>
      <c r="M513" s="117"/>
      <c r="N513" s="117"/>
      <c r="O513" s="105"/>
      <c r="P513" s="17"/>
      <c r="Q513" s="17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s="22" customFormat="1" x14ac:dyDescent="0.3">
      <c r="A514" s="14"/>
      <c r="C514" s="16"/>
      <c r="D514" s="99"/>
      <c r="E514" s="99"/>
      <c r="F514" s="99"/>
      <c r="G514" s="99"/>
      <c r="H514" s="99"/>
      <c r="I514" s="3"/>
      <c r="J514" s="36"/>
      <c r="K514" s="117"/>
      <c r="L514" s="117"/>
      <c r="M514" s="117"/>
      <c r="N514" s="117"/>
      <c r="O514" s="105"/>
      <c r="P514" s="17"/>
      <c r="Q514" s="17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s="22" customFormat="1" x14ac:dyDescent="0.3">
      <c r="A515" s="14"/>
      <c r="C515" s="16"/>
      <c r="D515" s="99"/>
      <c r="E515" s="99"/>
      <c r="F515" s="99"/>
      <c r="G515" s="99"/>
      <c r="H515" s="99"/>
      <c r="I515" s="3"/>
      <c r="J515" s="36"/>
      <c r="K515" s="117"/>
      <c r="L515" s="117"/>
      <c r="M515" s="117"/>
      <c r="N515" s="117"/>
      <c r="O515" s="105"/>
      <c r="P515" s="17"/>
      <c r="Q515" s="17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s="22" customFormat="1" x14ac:dyDescent="0.3">
      <c r="A516" s="14"/>
      <c r="C516" s="16"/>
      <c r="D516" s="99"/>
      <c r="E516" s="99"/>
      <c r="F516" s="99"/>
      <c r="G516" s="99"/>
      <c r="H516" s="99"/>
      <c r="I516" s="3"/>
      <c r="J516" s="36"/>
      <c r="K516" s="117"/>
      <c r="L516" s="117"/>
      <c r="M516" s="117"/>
      <c r="N516" s="117"/>
      <c r="O516" s="105"/>
      <c r="P516" s="17"/>
      <c r="Q516" s="17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s="22" customFormat="1" x14ac:dyDescent="0.3">
      <c r="A517" s="14"/>
      <c r="C517" s="16"/>
      <c r="D517" s="99"/>
      <c r="E517" s="99"/>
      <c r="F517" s="99"/>
      <c r="G517" s="99"/>
      <c r="H517" s="99"/>
      <c r="I517" s="3"/>
      <c r="J517" s="36"/>
      <c r="K517" s="117"/>
      <c r="L517" s="117"/>
      <c r="M517" s="117"/>
      <c r="N517" s="117"/>
      <c r="O517" s="105"/>
      <c r="P517" s="17"/>
      <c r="Q517" s="17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s="22" customFormat="1" x14ac:dyDescent="0.3">
      <c r="A518" s="14"/>
      <c r="C518" s="16"/>
      <c r="D518" s="99"/>
      <c r="E518" s="99"/>
      <c r="F518" s="99"/>
      <c r="G518" s="99"/>
      <c r="H518" s="99"/>
      <c r="I518" s="3"/>
      <c r="J518" s="36"/>
      <c r="K518" s="117"/>
      <c r="L518" s="117"/>
      <c r="M518" s="117"/>
      <c r="N518" s="117"/>
      <c r="O518" s="105"/>
      <c r="P518" s="17"/>
      <c r="Q518" s="17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s="22" customFormat="1" x14ac:dyDescent="0.3">
      <c r="A519" s="14"/>
      <c r="C519" s="16"/>
      <c r="D519" s="99"/>
      <c r="E519" s="99"/>
      <c r="F519" s="99"/>
      <c r="G519" s="99"/>
      <c r="H519" s="99"/>
      <c r="I519" s="3"/>
      <c r="J519" s="36"/>
      <c r="K519" s="117"/>
      <c r="L519" s="117"/>
      <c r="M519" s="117"/>
      <c r="N519" s="117"/>
      <c r="O519" s="105"/>
      <c r="P519" s="17"/>
      <c r="Q519" s="17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s="22" customFormat="1" x14ac:dyDescent="0.3">
      <c r="A520" s="14"/>
      <c r="C520" s="16"/>
      <c r="D520" s="99"/>
      <c r="E520" s="99"/>
      <c r="F520" s="99"/>
      <c r="G520" s="99"/>
      <c r="H520" s="99"/>
      <c r="I520" s="3"/>
      <c r="J520" s="36"/>
      <c r="K520" s="117"/>
      <c r="L520" s="117"/>
      <c r="M520" s="117"/>
      <c r="N520" s="117"/>
      <c r="O520" s="105"/>
      <c r="P520" s="17"/>
      <c r="Q520" s="17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s="22" customFormat="1" x14ac:dyDescent="0.3">
      <c r="A521" s="14"/>
      <c r="C521" s="16"/>
      <c r="D521" s="99"/>
      <c r="E521" s="99"/>
      <c r="F521" s="99"/>
      <c r="G521" s="99"/>
      <c r="H521" s="99"/>
      <c r="I521" s="3"/>
      <c r="J521" s="36"/>
      <c r="K521" s="117"/>
      <c r="L521" s="117"/>
      <c r="M521" s="117"/>
      <c r="N521" s="117"/>
      <c r="O521" s="105"/>
      <c r="P521" s="17"/>
      <c r="Q521" s="17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s="22" customFormat="1" x14ac:dyDescent="0.3">
      <c r="A522" s="14"/>
      <c r="C522" s="16"/>
      <c r="D522" s="99"/>
      <c r="E522" s="99"/>
      <c r="F522" s="99"/>
      <c r="G522" s="99"/>
      <c r="H522" s="99"/>
      <c r="I522" s="3"/>
      <c r="J522" s="36"/>
      <c r="K522" s="117"/>
      <c r="L522" s="117"/>
      <c r="M522" s="117"/>
      <c r="N522" s="117"/>
      <c r="O522" s="105"/>
      <c r="P522" s="17"/>
      <c r="Q522" s="17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s="22" customFormat="1" x14ac:dyDescent="0.3">
      <c r="A523" s="14"/>
      <c r="C523" s="16"/>
      <c r="D523" s="99"/>
      <c r="E523" s="99"/>
      <c r="F523" s="99"/>
      <c r="G523" s="99"/>
      <c r="H523" s="99"/>
      <c r="I523" s="3"/>
      <c r="J523" s="36"/>
      <c r="K523" s="117"/>
      <c r="L523" s="117"/>
      <c r="M523" s="117"/>
      <c r="N523" s="117"/>
      <c r="O523" s="105"/>
      <c r="P523" s="17"/>
      <c r="Q523" s="17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s="22" customFormat="1" x14ac:dyDescent="0.3">
      <c r="A524" s="14"/>
      <c r="C524" s="16"/>
      <c r="D524" s="99"/>
      <c r="E524" s="99"/>
      <c r="F524" s="99"/>
      <c r="G524" s="99"/>
      <c r="H524" s="99"/>
      <c r="I524" s="3"/>
      <c r="J524" s="36"/>
      <c r="K524" s="117"/>
      <c r="L524" s="117"/>
      <c r="M524" s="117"/>
      <c r="N524" s="117"/>
      <c r="O524" s="105"/>
      <c r="P524" s="17"/>
      <c r="Q524" s="17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s="22" customFormat="1" x14ac:dyDescent="0.3">
      <c r="A525" s="14"/>
      <c r="C525" s="16"/>
      <c r="D525" s="99"/>
      <c r="E525" s="99"/>
      <c r="F525" s="99"/>
      <c r="G525" s="99"/>
      <c r="H525" s="99"/>
      <c r="I525" s="3"/>
      <c r="J525" s="36"/>
      <c r="K525" s="117"/>
      <c r="L525" s="117"/>
      <c r="M525" s="117"/>
      <c r="N525" s="117"/>
      <c r="O525" s="105"/>
      <c r="P525" s="17"/>
      <c r="Q525" s="17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s="22" customFormat="1" x14ac:dyDescent="0.3">
      <c r="A526" s="14"/>
      <c r="C526" s="16"/>
      <c r="D526" s="99"/>
      <c r="E526" s="99"/>
      <c r="F526" s="99"/>
      <c r="G526" s="99"/>
      <c r="H526" s="99"/>
      <c r="I526" s="3"/>
      <c r="J526" s="36"/>
      <c r="K526" s="117"/>
      <c r="L526" s="117"/>
      <c r="M526" s="117"/>
      <c r="N526" s="117"/>
      <c r="O526" s="105"/>
      <c r="P526" s="17"/>
      <c r="Q526" s="17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s="22" customFormat="1" x14ac:dyDescent="0.3">
      <c r="A527" s="14"/>
      <c r="C527" s="16"/>
      <c r="D527" s="99"/>
      <c r="E527" s="99"/>
      <c r="F527" s="99"/>
      <c r="G527" s="99"/>
      <c r="H527" s="99"/>
      <c r="I527" s="3"/>
      <c r="J527" s="36"/>
      <c r="K527" s="117"/>
      <c r="L527" s="117"/>
      <c r="M527" s="117"/>
      <c r="N527" s="117"/>
      <c r="O527" s="105"/>
      <c r="P527" s="17"/>
      <c r="Q527" s="17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s="22" customFormat="1" x14ac:dyDescent="0.3">
      <c r="A528" s="14"/>
      <c r="C528" s="16"/>
      <c r="D528" s="99"/>
      <c r="E528" s="99"/>
      <c r="F528" s="99"/>
      <c r="G528" s="99"/>
      <c r="H528" s="99"/>
      <c r="I528" s="3"/>
      <c r="J528" s="36"/>
      <c r="K528" s="117"/>
      <c r="L528" s="117"/>
      <c r="M528" s="117"/>
      <c r="N528" s="117"/>
      <c r="O528" s="105"/>
      <c r="P528" s="17"/>
      <c r="Q528" s="17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s="22" customFormat="1" x14ac:dyDescent="0.3">
      <c r="A529" s="14"/>
      <c r="C529" s="16"/>
      <c r="D529" s="99"/>
      <c r="E529" s="99"/>
      <c r="F529" s="99"/>
      <c r="G529" s="99"/>
      <c r="H529" s="99"/>
      <c r="I529" s="3"/>
      <c r="J529" s="36"/>
      <c r="K529" s="117"/>
      <c r="L529" s="117"/>
      <c r="M529" s="117"/>
      <c r="N529" s="117"/>
      <c r="O529" s="105"/>
      <c r="P529" s="17"/>
      <c r="Q529" s="17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s="22" customFormat="1" x14ac:dyDescent="0.3">
      <c r="A530" s="14"/>
      <c r="C530" s="16"/>
      <c r="D530" s="99"/>
      <c r="E530" s="99"/>
      <c r="F530" s="99"/>
      <c r="G530" s="99"/>
      <c r="H530" s="99"/>
      <c r="I530" s="3"/>
      <c r="J530" s="36"/>
      <c r="K530" s="117"/>
      <c r="L530" s="117"/>
      <c r="M530" s="117"/>
      <c r="N530" s="117"/>
      <c r="O530" s="105"/>
      <c r="P530" s="17"/>
      <c r="Q530" s="17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s="22" customFormat="1" x14ac:dyDescent="0.3">
      <c r="A531" s="14"/>
      <c r="C531" s="16"/>
      <c r="D531" s="99"/>
      <c r="E531" s="99"/>
      <c r="F531" s="99"/>
      <c r="G531" s="99"/>
      <c r="H531" s="99"/>
      <c r="I531" s="3"/>
      <c r="J531" s="36"/>
      <c r="K531" s="117"/>
      <c r="L531" s="117"/>
      <c r="M531" s="117"/>
      <c r="N531" s="117"/>
      <c r="O531" s="105"/>
      <c r="P531" s="17"/>
      <c r="Q531" s="17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s="22" customFormat="1" x14ac:dyDescent="0.3">
      <c r="A532" s="14"/>
      <c r="C532" s="16"/>
      <c r="D532" s="99"/>
      <c r="E532" s="99"/>
      <c r="F532" s="99"/>
      <c r="G532" s="99"/>
      <c r="H532" s="99"/>
      <c r="I532" s="3"/>
      <c r="J532" s="36"/>
      <c r="K532" s="117"/>
      <c r="L532" s="117"/>
      <c r="M532" s="117"/>
      <c r="N532" s="117"/>
      <c r="O532" s="105"/>
      <c r="P532" s="17"/>
      <c r="Q532" s="17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s="22" customFormat="1" x14ac:dyDescent="0.3">
      <c r="A533" s="14"/>
      <c r="C533" s="16"/>
      <c r="D533" s="99"/>
      <c r="E533" s="99"/>
      <c r="F533" s="99"/>
      <c r="G533" s="99"/>
      <c r="H533" s="99"/>
      <c r="I533" s="3"/>
      <c r="J533" s="36"/>
      <c r="K533" s="117"/>
      <c r="L533" s="117"/>
      <c r="M533" s="117"/>
      <c r="N533" s="117"/>
      <c r="O533" s="105"/>
      <c r="P533" s="17"/>
      <c r="Q533" s="17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s="22" customFormat="1" x14ac:dyDescent="0.3">
      <c r="A534" s="14"/>
      <c r="C534" s="16"/>
      <c r="D534" s="99"/>
      <c r="E534" s="99"/>
      <c r="F534" s="99"/>
      <c r="G534" s="99"/>
      <c r="H534" s="99"/>
      <c r="I534" s="3"/>
      <c r="J534" s="36"/>
      <c r="K534" s="117"/>
      <c r="L534" s="117"/>
      <c r="M534" s="117"/>
      <c r="N534" s="117"/>
      <c r="O534" s="105"/>
      <c r="P534" s="17"/>
      <c r="Q534" s="17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s="22" customFormat="1" x14ac:dyDescent="0.3">
      <c r="A535" s="14"/>
      <c r="C535" s="16"/>
      <c r="D535" s="99"/>
      <c r="E535" s="99"/>
      <c r="F535" s="99"/>
      <c r="G535" s="99"/>
      <c r="H535" s="99"/>
      <c r="I535" s="3"/>
      <c r="J535" s="36"/>
      <c r="K535" s="117"/>
      <c r="L535" s="117"/>
      <c r="M535" s="117"/>
      <c r="N535" s="117"/>
      <c r="O535" s="105"/>
      <c r="P535" s="17"/>
      <c r="Q535" s="17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s="22" customFormat="1" x14ac:dyDescent="0.3">
      <c r="A536" s="14"/>
      <c r="C536" s="16"/>
      <c r="D536" s="99"/>
      <c r="E536" s="99"/>
      <c r="F536" s="99"/>
      <c r="G536" s="99"/>
      <c r="H536" s="99"/>
      <c r="I536" s="3"/>
      <c r="J536" s="36"/>
      <c r="K536" s="117"/>
      <c r="L536" s="117"/>
      <c r="M536" s="117"/>
      <c r="N536" s="117"/>
      <c r="O536" s="105"/>
      <c r="P536" s="17"/>
      <c r="Q536" s="17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s="22" customFormat="1" x14ac:dyDescent="0.3">
      <c r="A537" s="14"/>
      <c r="C537" s="16"/>
      <c r="D537" s="99"/>
      <c r="E537" s="99"/>
      <c r="F537" s="99"/>
      <c r="G537" s="99"/>
      <c r="H537" s="99"/>
      <c r="I537" s="3"/>
      <c r="J537" s="36"/>
      <c r="K537" s="117"/>
      <c r="L537" s="117"/>
      <c r="M537" s="117"/>
      <c r="N537" s="117"/>
      <c r="O537" s="105"/>
      <c r="P537" s="17"/>
      <c r="Q537" s="17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s="22" customFormat="1" x14ac:dyDescent="0.3">
      <c r="A538" s="14"/>
      <c r="C538" s="16"/>
      <c r="D538" s="99"/>
      <c r="E538" s="99"/>
      <c r="F538" s="99"/>
      <c r="G538" s="99"/>
      <c r="H538" s="99"/>
      <c r="I538" s="3"/>
      <c r="J538" s="36"/>
      <c r="K538" s="117"/>
      <c r="L538" s="117"/>
      <c r="M538" s="117"/>
      <c r="N538" s="117"/>
      <c r="O538" s="105"/>
      <c r="P538" s="17"/>
      <c r="Q538" s="17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s="22" customFormat="1" x14ac:dyDescent="0.3">
      <c r="A539" s="14"/>
      <c r="C539" s="16"/>
      <c r="D539" s="99"/>
      <c r="E539" s="99"/>
      <c r="F539" s="99"/>
      <c r="G539" s="99"/>
      <c r="H539" s="99"/>
      <c r="I539" s="3"/>
      <c r="J539" s="36"/>
      <c r="K539" s="117"/>
      <c r="L539" s="117"/>
      <c r="M539" s="117"/>
      <c r="N539" s="117"/>
      <c r="O539" s="105"/>
      <c r="P539" s="17"/>
      <c r="Q539" s="17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s="22" customFormat="1" x14ac:dyDescent="0.3">
      <c r="A540" s="14"/>
      <c r="C540" s="16"/>
      <c r="D540" s="99"/>
      <c r="E540" s="99"/>
      <c r="F540" s="99"/>
      <c r="G540" s="99"/>
      <c r="H540" s="99"/>
      <c r="I540" s="3"/>
      <c r="J540" s="36"/>
      <c r="K540" s="117"/>
      <c r="L540" s="117"/>
      <c r="M540" s="117"/>
      <c r="N540" s="117"/>
      <c r="O540" s="105"/>
      <c r="P540" s="17"/>
      <c r="Q540" s="17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s="22" customFormat="1" x14ac:dyDescent="0.3">
      <c r="A541" s="14"/>
      <c r="C541" s="16"/>
      <c r="D541" s="99"/>
      <c r="E541" s="99"/>
      <c r="F541" s="99"/>
      <c r="G541" s="99"/>
      <c r="H541" s="99"/>
      <c r="I541" s="3"/>
      <c r="J541" s="36"/>
      <c r="K541" s="117"/>
      <c r="L541" s="117"/>
      <c r="M541" s="117"/>
      <c r="N541" s="117"/>
      <c r="O541" s="105"/>
      <c r="P541" s="17"/>
      <c r="Q541" s="17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s="22" customFormat="1" x14ac:dyDescent="0.3">
      <c r="A542" s="14"/>
      <c r="C542" s="16"/>
      <c r="D542" s="99"/>
      <c r="E542" s="99"/>
      <c r="F542" s="99"/>
      <c r="G542" s="99"/>
      <c r="H542" s="99"/>
      <c r="I542" s="3"/>
      <c r="J542" s="36"/>
      <c r="K542" s="117"/>
      <c r="L542" s="117"/>
      <c r="M542" s="117"/>
      <c r="N542" s="117"/>
      <c r="O542" s="105"/>
      <c r="P542" s="17"/>
      <c r="Q542" s="17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s="22" customFormat="1" x14ac:dyDescent="0.3">
      <c r="A543" s="14"/>
      <c r="C543" s="16"/>
      <c r="D543" s="99"/>
      <c r="E543" s="99"/>
      <c r="F543" s="99"/>
      <c r="G543" s="99"/>
      <c r="H543" s="99"/>
      <c r="I543" s="3"/>
      <c r="J543" s="36"/>
      <c r="K543" s="117"/>
      <c r="L543" s="117"/>
      <c r="M543" s="117"/>
      <c r="N543" s="117"/>
      <c r="O543" s="105"/>
      <c r="P543" s="17"/>
      <c r="Q543" s="17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s="22" customFormat="1" x14ac:dyDescent="0.3">
      <c r="A544" s="14"/>
      <c r="C544" s="16"/>
      <c r="D544" s="99"/>
      <c r="E544" s="99"/>
      <c r="F544" s="99"/>
      <c r="G544" s="99"/>
      <c r="H544" s="99"/>
      <c r="I544" s="3"/>
      <c r="J544" s="36"/>
      <c r="K544" s="117"/>
      <c r="L544" s="117"/>
      <c r="M544" s="117"/>
      <c r="N544" s="117"/>
      <c r="O544" s="105"/>
      <c r="P544" s="17"/>
      <c r="Q544" s="17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s="22" customFormat="1" x14ac:dyDescent="0.3">
      <c r="A545" s="14"/>
      <c r="C545" s="16"/>
      <c r="D545" s="99"/>
      <c r="E545" s="99"/>
      <c r="F545" s="99"/>
      <c r="G545" s="99"/>
      <c r="H545" s="99"/>
      <c r="I545" s="3"/>
      <c r="J545" s="36"/>
      <c r="K545" s="117"/>
      <c r="L545" s="117"/>
      <c r="M545" s="117"/>
      <c r="N545" s="117"/>
      <c r="O545" s="105"/>
      <c r="P545" s="17"/>
      <c r="Q545" s="17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s="22" customFormat="1" x14ac:dyDescent="0.3">
      <c r="A546" s="14"/>
      <c r="C546" s="16"/>
      <c r="D546" s="99"/>
      <c r="E546" s="99"/>
      <c r="F546" s="99"/>
      <c r="G546" s="99"/>
      <c r="H546" s="99"/>
      <c r="I546" s="3"/>
      <c r="J546" s="36"/>
      <c r="K546" s="117"/>
      <c r="L546" s="117"/>
      <c r="M546" s="117"/>
      <c r="N546" s="117"/>
      <c r="O546" s="105"/>
      <c r="P546" s="17"/>
      <c r="Q546" s="17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s="22" customFormat="1" x14ac:dyDescent="0.3">
      <c r="A547" s="14"/>
      <c r="C547" s="16"/>
      <c r="D547" s="99"/>
      <c r="E547" s="99"/>
      <c r="F547" s="99"/>
      <c r="G547" s="99"/>
      <c r="H547" s="99"/>
      <c r="I547" s="3"/>
      <c r="J547" s="36"/>
      <c r="K547" s="117"/>
      <c r="L547" s="117"/>
      <c r="M547" s="117"/>
      <c r="N547" s="117"/>
      <c r="O547" s="105"/>
      <c r="P547" s="17"/>
      <c r="Q547" s="17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s="22" customFormat="1" x14ac:dyDescent="0.3">
      <c r="A548" s="14"/>
      <c r="C548" s="16"/>
      <c r="D548" s="99"/>
      <c r="E548" s="99"/>
      <c r="F548" s="99"/>
      <c r="G548" s="99"/>
      <c r="H548" s="99"/>
      <c r="I548" s="3"/>
      <c r="J548" s="36"/>
      <c r="K548" s="117"/>
      <c r="L548" s="117"/>
      <c r="M548" s="117"/>
      <c r="N548" s="117"/>
      <c r="O548" s="105"/>
      <c r="P548" s="17"/>
      <c r="Q548" s="17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s="22" customFormat="1" x14ac:dyDescent="0.3">
      <c r="A549" s="14"/>
      <c r="C549" s="16"/>
      <c r="D549" s="99"/>
      <c r="E549" s="99"/>
      <c r="F549" s="99"/>
      <c r="G549" s="99"/>
      <c r="H549" s="99"/>
      <c r="I549" s="3"/>
      <c r="J549" s="36"/>
      <c r="K549" s="117"/>
      <c r="L549" s="117"/>
      <c r="M549" s="117"/>
      <c r="N549" s="117"/>
      <c r="O549" s="105"/>
      <c r="P549" s="17"/>
      <c r="Q549" s="17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s="22" customFormat="1" x14ac:dyDescent="0.3">
      <c r="A550" s="14"/>
      <c r="C550" s="16"/>
      <c r="D550" s="99"/>
      <c r="E550" s="99"/>
      <c r="F550" s="99"/>
      <c r="G550" s="99"/>
      <c r="H550" s="99"/>
      <c r="I550" s="3"/>
      <c r="J550" s="36"/>
      <c r="K550" s="117"/>
      <c r="L550" s="117"/>
      <c r="M550" s="117"/>
      <c r="N550" s="117"/>
      <c r="O550" s="105"/>
      <c r="P550" s="17"/>
      <c r="Q550" s="17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s="22" customFormat="1" x14ac:dyDescent="0.3">
      <c r="A551" s="14"/>
      <c r="C551" s="16"/>
      <c r="D551" s="99"/>
      <c r="E551" s="99"/>
      <c r="F551" s="99"/>
      <c r="G551" s="99"/>
      <c r="H551" s="99"/>
      <c r="I551" s="3"/>
      <c r="J551" s="36"/>
      <c r="K551" s="117"/>
      <c r="L551" s="117"/>
      <c r="M551" s="117"/>
      <c r="N551" s="117"/>
      <c r="O551" s="105"/>
      <c r="P551" s="17"/>
      <c r="Q551" s="17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s="22" customFormat="1" x14ac:dyDescent="0.3">
      <c r="A552" s="14"/>
      <c r="C552" s="16"/>
      <c r="D552" s="99"/>
      <c r="E552" s="99"/>
      <c r="F552" s="99"/>
      <c r="G552" s="99"/>
      <c r="H552" s="99"/>
      <c r="I552" s="3"/>
      <c r="J552" s="36"/>
      <c r="K552" s="117"/>
      <c r="L552" s="117"/>
      <c r="M552" s="117"/>
      <c r="N552" s="117"/>
      <c r="O552" s="105"/>
      <c r="P552" s="17"/>
      <c r="Q552" s="17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s="22" customFormat="1" x14ac:dyDescent="0.3">
      <c r="A553" s="14"/>
      <c r="C553" s="16"/>
      <c r="D553" s="99"/>
      <c r="E553" s="99"/>
      <c r="F553" s="99"/>
      <c r="G553" s="99"/>
      <c r="H553" s="99"/>
      <c r="I553" s="3"/>
      <c r="J553" s="36"/>
      <c r="K553" s="117"/>
      <c r="L553" s="117"/>
      <c r="M553" s="117"/>
      <c r="N553" s="117"/>
      <c r="O553" s="105"/>
      <c r="P553" s="17"/>
      <c r="Q553" s="17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s="22" customFormat="1" x14ac:dyDescent="0.3">
      <c r="A554" s="14"/>
      <c r="C554" s="16"/>
      <c r="D554" s="99"/>
      <c r="E554" s="99"/>
      <c r="F554" s="99"/>
      <c r="G554" s="99"/>
      <c r="H554" s="99"/>
      <c r="I554" s="3"/>
      <c r="J554" s="36"/>
      <c r="K554" s="117"/>
      <c r="L554" s="117"/>
      <c r="M554" s="117"/>
      <c r="N554" s="117"/>
      <c r="O554" s="105"/>
      <c r="P554" s="17"/>
      <c r="Q554" s="17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s="22" customFormat="1" x14ac:dyDescent="0.3">
      <c r="A555" s="14"/>
      <c r="C555" s="16"/>
      <c r="D555" s="99"/>
      <c r="E555" s="99"/>
      <c r="F555" s="99"/>
      <c r="G555" s="99"/>
      <c r="H555" s="99"/>
      <c r="I555" s="3"/>
      <c r="J555" s="36"/>
      <c r="K555" s="117"/>
      <c r="L555" s="117"/>
      <c r="M555" s="117"/>
      <c r="N555" s="117"/>
      <c r="O555" s="105"/>
      <c r="P555" s="17"/>
      <c r="Q555" s="17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s="22" customFormat="1" x14ac:dyDescent="0.3">
      <c r="A556" s="14"/>
      <c r="C556" s="16"/>
      <c r="D556" s="99"/>
      <c r="E556" s="99"/>
      <c r="F556" s="99"/>
      <c r="G556" s="99"/>
      <c r="H556" s="99"/>
      <c r="I556" s="3"/>
      <c r="J556" s="36"/>
      <c r="K556" s="117"/>
      <c r="L556" s="117"/>
      <c r="M556" s="117"/>
      <c r="N556" s="117"/>
      <c r="O556" s="105"/>
      <c r="P556" s="17"/>
      <c r="Q556" s="17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s="22" customFormat="1" x14ac:dyDescent="0.3">
      <c r="A557" s="14"/>
      <c r="C557" s="16"/>
      <c r="D557" s="99"/>
      <c r="E557" s="99"/>
      <c r="F557" s="99"/>
      <c r="G557" s="99"/>
      <c r="H557" s="99"/>
      <c r="I557" s="3"/>
      <c r="J557" s="36"/>
      <c r="K557" s="117"/>
      <c r="L557" s="117"/>
      <c r="M557" s="117"/>
      <c r="N557" s="117"/>
      <c r="O557" s="105"/>
      <c r="P557" s="17"/>
      <c r="Q557" s="17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s="22" customFormat="1" x14ac:dyDescent="0.3">
      <c r="A558" s="14"/>
      <c r="C558" s="16"/>
      <c r="D558" s="99"/>
      <c r="E558" s="99"/>
      <c r="F558" s="99"/>
      <c r="G558" s="99"/>
      <c r="H558" s="99"/>
      <c r="I558" s="3"/>
      <c r="J558" s="36"/>
      <c r="K558" s="117"/>
      <c r="L558" s="117"/>
      <c r="M558" s="117"/>
      <c r="N558" s="117"/>
      <c r="O558" s="105"/>
      <c r="P558" s="17"/>
      <c r="Q558" s="17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s="22" customFormat="1" x14ac:dyDescent="0.3">
      <c r="A559" s="14"/>
      <c r="C559" s="16"/>
      <c r="D559" s="99"/>
      <c r="E559" s="99"/>
      <c r="F559" s="99"/>
      <c r="G559" s="99"/>
      <c r="H559" s="99"/>
      <c r="I559" s="3"/>
      <c r="J559" s="36"/>
      <c r="K559" s="117"/>
      <c r="L559" s="117"/>
      <c r="M559" s="117"/>
      <c r="N559" s="117"/>
      <c r="O559" s="105"/>
      <c r="P559" s="17"/>
      <c r="Q559" s="17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s="22" customFormat="1" x14ac:dyDescent="0.3">
      <c r="A560" s="14"/>
      <c r="C560" s="16"/>
      <c r="D560" s="99"/>
      <c r="E560" s="99"/>
      <c r="F560" s="99"/>
      <c r="G560" s="99"/>
      <c r="H560" s="99"/>
      <c r="I560" s="3"/>
      <c r="J560" s="36"/>
      <c r="K560" s="117"/>
      <c r="L560" s="117"/>
      <c r="M560" s="117"/>
      <c r="N560" s="117"/>
      <c r="O560" s="105"/>
      <c r="P560" s="17"/>
      <c r="Q560" s="17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s="22" customFormat="1" x14ac:dyDescent="0.3">
      <c r="A561" s="14"/>
      <c r="C561" s="16"/>
      <c r="D561" s="99"/>
      <c r="E561" s="99"/>
      <c r="F561" s="99"/>
      <c r="G561" s="99"/>
      <c r="H561" s="99"/>
      <c r="I561" s="3"/>
      <c r="J561" s="36"/>
      <c r="K561" s="117"/>
      <c r="L561" s="117"/>
      <c r="M561" s="117"/>
      <c r="N561" s="117"/>
      <c r="O561" s="105"/>
      <c r="P561" s="17"/>
      <c r="Q561" s="17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s="22" customFormat="1" x14ac:dyDescent="0.3">
      <c r="A562" s="14"/>
      <c r="C562" s="16"/>
      <c r="D562" s="99"/>
      <c r="E562" s="99"/>
      <c r="F562" s="99"/>
      <c r="G562" s="99"/>
      <c r="H562" s="99"/>
      <c r="I562" s="3"/>
      <c r="J562" s="36"/>
      <c r="K562" s="117"/>
      <c r="L562" s="117"/>
      <c r="M562" s="117"/>
      <c r="N562" s="117"/>
      <c r="O562" s="105"/>
      <c r="P562" s="17"/>
      <c r="Q562" s="17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s="22" customFormat="1" x14ac:dyDescent="0.3">
      <c r="A563" s="14"/>
      <c r="C563" s="16"/>
      <c r="D563" s="99"/>
      <c r="E563" s="99"/>
      <c r="F563" s="99"/>
      <c r="G563" s="99"/>
      <c r="H563" s="99"/>
      <c r="I563" s="3"/>
      <c r="J563" s="36"/>
      <c r="K563" s="117"/>
      <c r="L563" s="117"/>
      <c r="M563" s="117"/>
      <c r="N563" s="117"/>
      <c r="O563" s="105"/>
      <c r="P563" s="17"/>
      <c r="Q563" s="17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s="22" customFormat="1" x14ac:dyDescent="0.3">
      <c r="A564" s="14"/>
      <c r="C564" s="16"/>
      <c r="D564" s="99"/>
      <c r="E564" s="99"/>
      <c r="F564" s="99"/>
      <c r="G564" s="99"/>
      <c r="H564" s="99"/>
      <c r="I564" s="3"/>
      <c r="J564" s="36"/>
      <c r="K564" s="117"/>
      <c r="L564" s="117"/>
      <c r="M564" s="117"/>
      <c r="N564" s="117"/>
      <c r="O564" s="105"/>
      <c r="P564" s="17"/>
      <c r="Q564" s="17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s="22" customFormat="1" x14ac:dyDescent="0.3">
      <c r="A565" s="14"/>
      <c r="C565" s="16"/>
      <c r="D565" s="99"/>
      <c r="E565" s="99"/>
      <c r="F565" s="99"/>
      <c r="G565" s="99"/>
      <c r="H565" s="99"/>
      <c r="I565" s="3"/>
      <c r="J565" s="36"/>
      <c r="K565" s="117"/>
      <c r="L565" s="117"/>
      <c r="M565" s="117"/>
      <c r="N565" s="117"/>
      <c r="O565" s="105"/>
      <c r="P565" s="17"/>
      <c r="Q565" s="17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s="22" customFormat="1" x14ac:dyDescent="0.3">
      <c r="A566" s="14"/>
      <c r="C566" s="16"/>
      <c r="D566" s="99"/>
      <c r="E566" s="99"/>
      <c r="F566" s="99"/>
      <c r="G566" s="99"/>
      <c r="H566" s="99"/>
      <c r="I566" s="3"/>
      <c r="J566" s="36"/>
      <c r="K566" s="117"/>
      <c r="L566" s="117"/>
      <c r="M566" s="117"/>
      <c r="N566" s="117"/>
      <c r="O566" s="105"/>
      <c r="P566" s="17"/>
      <c r="Q566" s="17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s="22" customFormat="1" x14ac:dyDescent="0.3">
      <c r="A567" s="14"/>
      <c r="C567" s="16"/>
      <c r="D567" s="99"/>
      <c r="E567" s="99"/>
      <c r="F567" s="99"/>
      <c r="G567" s="99"/>
      <c r="H567" s="99"/>
      <c r="I567" s="3"/>
      <c r="J567" s="36"/>
      <c r="K567" s="117"/>
      <c r="L567" s="117"/>
      <c r="M567" s="117"/>
      <c r="N567" s="117"/>
      <c r="O567" s="105"/>
      <c r="P567" s="17"/>
      <c r="Q567" s="17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s="22" customFormat="1" x14ac:dyDescent="0.3">
      <c r="A568" s="14"/>
      <c r="C568" s="16"/>
      <c r="D568" s="99"/>
      <c r="E568" s="99"/>
      <c r="F568" s="99"/>
      <c r="G568" s="99"/>
      <c r="H568" s="99"/>
      <c r="I568" s="3"/>
      <c r="J568" s="36"/>
      <c r="K568" s="117"/>
      <c r="L568" s="117"/>
      <c r="M568" s="117"/>
      <c r="N568" s="117"/>
      <c r="O568" s="105"/>
      <c r="P568" s="17"/>
      <c r="Q568" s="17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s="22" customFormat="1" x14ac:dyDescent="0.3">
      <c r="A569" s="14"/>
      <c r="C569" s="16"/>
      <c r="D569" s="99"/>
      <c r="E569" s="99"/>
      <c r="F569" s="99"/>
      <c r="G569" s="99"/>
      <c r="H569" s="99"/>
      <c r="I569" s="3"/>
      <c r="J569" s="36"/>
      <c r="K569" s="117"/>
      <c r="L569" s="117"/>
      <c r="M569" s="117"/>
      <c r="N569" s="117"/>
      <c r="O569" s="105"/>
      <c r="P569" s="17"/>
      <c r="Q569" s="17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s="22" customFormat="1" x14ac:dyDescent="0.3">
      <c r="A570" s="14"/>
      <c r="C570" s="16"/>
      <c r="D570" s="99"/>
      <c r="E570" s="99"/>
      <c r="F570" s="99"/>
      <c r="G570" s="99"/>
      <c r="H570" s="99"/>
      <c r="I570" s="3"/>
      <c r="J570" s="36"/>
      <c r="K570" s="117"/>
      <c r="L570" s="117"/>
      <c r="M570" s="117"/>
      <c r="N570" s="117"/>
      <c r="O570" s="105"/>
      <c r="P570" s="17"/>
      <c r="Q570" s="17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s="22" customFormat="1" x14ac:dyDescent="0.3">
      <c r="A571" s="14"/>
      <c r="C571" s="16"/>
      <c r="D571" s="99"/>
      <c r="E571" s="99"/>
      <c r="F571" s="99"/>
      <c r="G571" s="99"/>
      <c r="H571" s="99"/>
      <c r="I571" s="3"/>
      <c r="J571" s="36"/>
      <c r="K571" s="117"/>
      <c r="L571" s="117"/>
      <c r="M571" s="117"/>
      <c r="N571" s="117"/>
      <c r="O571" s="105"/>
      <c r="P571" s="17"/>
      <c r="Q571" s="17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s="22" customFormat="1" x14ac:dyDescent="0.3">
      <c r="A572" s="14"/>
      <c r="C572" s="16"/>
      <c r="D572" s="99"/>
      <c r="E572" s="99"/>
      <c r="F572" s="99"/>
      <c r="G572" s="99"/>
      <c r="H572" s="99"/>
      <c r="I572" s="3"/>
      <c r="J572" s="36"/>
      <c r="K572" s="117"/>
      <c r="L572" s="117"/>
      <c r="M572" s="117"/>
      <c r="N572" s="117"/>
      <c r="O572" s="105"/>
      <c r="P572" s="17"/>
      <c r="Q572" s="17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s="22" customFormat="1" x14ac:dyDescent="0.3">
      <c r="A573" s="14"/>
      <c r="C573" s="16"/>
      <c r="D573" s="99"/>
      <c r="E573" s="99"/>
      <c r="F573" s="99"/>
      <c r="G573" s="99"/>
      <c r="H573" s="99"/>
      <c r="I573" s="3"/>
      <c r="J573" s="36"/>
      <c r="K573" s="117"/>
      <c r="L573" s="117"/>
      <c r="M573" s="117"/>
      <c r="N573" s="117"/>
      <c r="O573" s="105"/>
      <c r="P573" s="17"/>
      <c r="Q573" s="17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s="22" customFormat="1" x14ac:dyDescent="0.3">
      <c r="A574" s="14"/>
      <c r="C574" s="16"/>
      <c r="D574" s="99"/>
      <c r="E574" s="99"/>
      <c r="F574" s="99"/>
      <c r="G574" s="99"/>
      <c r="H574" s="99"/>
      <c r="I574" s="3"/>
      <c r="J574" s="36"/>
      <c r="K574" s="117"/>
      <c r="L574" s="117"/>
      <c r="M574" s="117"/>
      <c r="N574" s="117"/>
      <c r="O574" s="105"/>
      <c r="P574" s="17"/>
      <c r="Q574" s="17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s="22" customFormat="1" x14ac:dyDescent="0.3">
      <c r="A575" s="14"/>
      <c r="C575" s="16"/>
      <c r="D575" s="99"/>
      <c r="E575" s="99"/>
      <c r="F575" s="99"/>
      <c r="G575" s="99"/>
      <c r="H575" s="99"/>
      <c r="I575" s="3"/>
      <c r="J575" s="36"/>
      <c r="K575" s="117"/>
      <c r="L575" s="117"/>
      <c r="M575" s="117"/>
      <c r="N575" s="117"/>
      <c r="O575" s="105"/>
      <c r="P575" s="17"/>
      <c r="Q575" s="17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s="22" customFormat="1" x14ac:dyDescent="0.3">
      <c r="A576" s="14"/>
      <c r="C576" s="16"/>
      <c r="D576" s="99"/>
      <c r="E576" s="99"/>
      <c r="F576" s="99"/>
      <c r="G576" s="99"/>
      <c r="H576" s="99"/>
      <c r="I576" s="3"/>
      <c r="J576" s="36"/>
      <c r="K576" s="117"/>
      <c r="L576" s="117"/>
      <c r="M576" s="117"/>
      <c r="N576" s="117"/>
      <c r="O576" s="105"/>
      <c r="P576" s="17"/>
      <c r="Q576" s="17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s="22" customFormat="1" x14ac:dyDescent="0.3">
      <c r="A577" s="14"/>
      <c r="C577" s="16"/>
      <c r="D577" s="99"/>
      <c r="E577" s="99"/>
      <c r="F577" s="99"/>
      <c r="G577" s="99"/>
      <c r="H577" s="99"/>
      <c r="I577" s="3"/>
      <c r="J577" s="36"/>
      <c r="K577" s="117"/>
      <c r="L577" s="117"/>
      <c r="M577" s="117"/>
      <c r="N577" s="117"/>
      <c r="O577" s="105"/>
      <c r="P577" s="17"/>
      <c r="Q577" s="17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s="22" customFormat="1" x14ac:dyDescent="0.3">
      <c r="A578" s="14"/>
      <c r="C578" s="16"/>
      <c r="D578" s="99"/>
      <c r="E578" s="99"/>
      <c r="F578" s="99"/>
      <c r="G578" s="99"/>
      <c r="H578" s="99"/>
      <c r="I578" s="3"/>
      <c r="J578" s="36"/>
      <c r="K578" s="117"/>
      <c r="L578" s="117"/>
      <c r="M578" s="117"/>
      <c r="N578" s="117"/>
      <c r="O578" s="105"/>
      <c r="P578" s="17"/>
      <c r="Q578" s="17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s="22" customFormat="1" x14ac:dyDescent="0.3">
      <c r="A579" s="14"/>
      <c r="C579" s="16"/>
      <c r="D579" s="99"/>
      <c r="E579" s="99"/>
      <c r="F579" s="99"/>
      <c r="G579" s="99"/>
      <c r="H579" s="99"/>
      <c r="I579" s="3"/>
      <c r="J579" s="36"/>
      <c r="K579" s="117"/>
      <c r="L579" s="117"/>
      <c r="M579" s="117"/>
      <c r="N579" s="117"/>
      <c r="O579" s="105"/>
      <c r="P579" s="17"/>
      <c r="Q579" s="17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s="22" customFormat="1" x14ac:dyDescent="0.3">
      <c r="A580" s="14"/>
      <c r="C580" s="16"/>
      <c r="D580" s="99"/>
      <c r="E580" s="99"/>
      <c r="F580" s="99"/>
      <c r="G580" s="99"/>
      <c r="H580" s="99"/>
      <c r="I580" s="3"/>
      <c r="J580" s="36"/>
      <c r="K580" s="117"/>
      <c r="L580" s="117"/>
      <c r="M580" s="117"/>
      <c r="N580" s="117"/>
      <c r="O580" s="105"/>
      <c r="P580" s="17"/>
      <c r="Q580" s="17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s="22" customFormat="1" x14ac:dyDescent="0.3">
      <c r="A581" s="14"/>
      <c r="C581" s="16"/>
      <c r="D581" s="99"/>
      <c r="E581" s="99"/>
      <c r="F581" s="99"/>
      <c r="G581" s="99"/>
      <c r="H581" s="99"/>
      <c r="I581" s="3"/>
      <c r="J581" s="36"/>
      <c r="K581" s="117"/>
      <c r="L581" s="117"/>
      <c r="M581" s="117"/>
      <c r="N581" s="117"/>
      <c r="O581" s="105"/>
      <c r="P581" s="17"/>
      <c r="Q581" s="17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s="22" customFormat="1" x14ac:dyDescent="0.3">
      <c r="A582" s="14"/>
      <c r="C582" s="16"/>
      <c r="D582" s="99"/>
      <c r="E582" s="99"/>
      <c r="F582" s="99"/>
      <c r="G582" s="99"/>
      <c r="H582" s="99"/>
      <c r="I582" s="3"/>
      <c r="J582" s="36"/>
      <c r="K582" s="117"/>
      <c r="L582" s="117"/>
      <c r="M582" s="117"/>
      <c r="N582" s="117"/>
      <c r="O582" s="105"/>
      <c r="P582" s="17"/>
      <c r="Q582" s="17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s="22" customFormat="1" x14ac:dyDescent="0.3">
      <c r="A583" s="14"/>
      <c r="C583" s="16"/>
      <c r="D583" s="99"/>
      <c r="E583" s="99"/>
      <c r="F583" s="99"/>
      <c r="G583" s="99"/>
      <c r="H583" s="99"/>
      <c r="I583" s="3"/>
      <c r="J583" s="36"/>
      <c r="K583" s="117"/>
      <c r="L583" s="117"/>
      <c r="M583" s="117"/>
      <c r="N583" s="117"/>
      <c r="O583" s="105"/>
      <c r="P583" s="17"/>
      <c r="Q583" s="17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s="22" customFormat="1" x14ac:dyDescent="0.3">
      <c r="A584" s="14"/>
      <c r="C584" s="16"/>
      <c r="D584" s="99"/>
      <c r="E584" s="99"/>
      <c r="F584" s="99"/>
      <c r="G584" s="99"/>
      <c r="H584" s="99"/>
      <c r="I584" s="3"/>
      <c r="J584" s="36"/>
      <c r="K584" s="117"/>
      <c r="L584" s="117"/>
      <c r="M584" s="117"/>
      <c r="N584" s="117"/>
      <c r="O584" s="105"/>
      <c r="P584" s="17"/>
      <c r="Q584" s="17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s="22" customFormat="1" x14ac:dyDescent="0.3">
      <c r="A585" s="14"/>
      <c r="C585" s="16"/>
      <c r="D585" s="99"/>
      <c r="E585" s="99"/>
      <c r="F585" s="99"/>
      <c r="G585" s="99"/>
      <c r="H585" s="99"/>
      <c r="I585" s="3"/>
      <c r="J585" s="36"/>
      <c r="K585" s="117"/>
      <c r="L585" s="117"/>
      <c r="M585" s="117"/>
      <c r="N585" s="117"/>
      <c r="O585" s="105"/>
      <c r="P585" s="17"/>
      <c r="Q585" s="17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s="22" customFormat="1" x14ac:dyDescent="0.3">
      <c r="A586" s="14"/>
      <c r="C586" s="16"/>
      <c r="D586" s="99"/>
      <c r="E586" s="99"/>
      <c r="F586" s="99"/>
      <c r="G586" s="99"/>
      <c r="H586" s="99"/>
      <c r="I586" s="3"/>
      <c r="J586" s="36"/>
      <c r="K586" s="117"/>
      <c r="L586" s="117"/>
      <c r="M586" s="117"/>
      <c r="N586" s="117"/>
      <c r="O586" s="105"/>
      <c r="P586" s="17"/>
      <c r="Q586" s="17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s="22" customFormat="1" x14ac:dyDescent="0.3">
      <c r="A587" s="14"/>
      <c r="C587" s="16"/>
      <c r="D587" s="99"/>
      <c r="E587" s="99"/>
      <c r="F587" s="99"/>
      <c r="G587" s="99"/>
      <c r="H587" s="99"/>
      <c r="I587" s="3"/>
      <c r="J587" s="36"/>
      <c r="K587" s="117"/>
      <c r="L587" s="117"/>
      <c r="M587" s="117"/>
      <c r="N587" s="117"/>
      <c r="O587" s="105"/>
      <c r="P587" s="17"/>
      <c r="Q587" s="17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s="22" customFormat="1" x14ac:dyDescent="0.3">
      <c r="A588" s="14"/>
      <c r="C588" s="16"/>
      <c r="D588" s="99"/>
      <c r="E588" s="99"/>
      <c r="F588" s="99"/>
      <c r="G588" s="99"/>
      <c r="H588" s="99"/>
      <c r="I588" s="3"/>
      <c r="J588" s="36"/>
      <c r="K588" s="117"/>
      <c r="L588" s="117"/>
      <c r="M588" s="117"/>
      <c r="N588" s="117"/>
      <c r="O588" s="105"/>
      <c r="P588" s="17"/>
      <c r="Q588" s="17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s="22" customFormat="1" x14ac:dyDescent="0.3">
      <c r="A589" s="14"/>
      <c r="C589" s="16"/>
      <c r="D589" s="99"/>
      <c r="E589" s="99"/>
      <c r="F589" s="99"/>
      <c r="G589" s="99"/>
      <c r="H589" s="99"/>
      <c r="I589" s="3"/>
      <c r="J589" s="36"/>
      <c r="K589" s="117"/>
      <c r="L589" s="117"/>
      <c r="M589" s="117"/>
      <c r="N589" s="117"/>
      <c r="O589" s="105"/>
      <c r="P589" s="17"/>
      <c r="Q589" s="17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s="22" customFormat="1" x14ac:dyDescent="0.3">
      <c r="A590" s="14"/>
      <c r="C590" s="16"/>
      <c r="D590" s="99"/>
      <c r="E590" s="99"/>
      <c r="F590" s="99"/>
      <c r="G590" s="99"/>
      <c r="H590" s="99"/>
      <c r="I590" s="3"/>
      <c r="J590" s="36"/>
      <c r="K590" s="117"/>
      <c r="L590" s="117"/>
      <c r="M590" s="117"/>
      <c r="N590" s="117"/>
      <c r="O590" s="105"/>
      <c r="P590" s="17"/>
      <c r="Q590" s="17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s="22" customFormat="1" x14ac:dyDescent="0.3">
      <c r="A591" s="14"/>
      <c r="C591" s="16"/>
      <c r="D591" s="99"/>
      <c r="E591" s="99"/>
      <c r="F591" s="99"/>
      <c r="G591" s="99"/>
      <c r="H591" s="99"/>
      <c r="I591" s="3"/>
      <c r="J591" s="36"/>
      <c r="K591" s="117"/>
      <c r="L591" s="117"/>
      <c r="M591" s="117"/>
      <c r="N591" s="117"/>
      <c r="O591" s="105"/>
      <c r="P591" s="17"/>
      <c r="Q591" s="17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s="22" customFormat="1" x14ac:dyDescent="0.3">
      <c r="A592" s="14"/>
      <c r="C592" s="16"/>
      <c r="D592" s="99"/>
      <c r="E592" s="99"/>
      <c r="F592" s="99"/>
      <c r="G592" s="99"/>
      <c r="H592" s="99"/>
      <c r="I592" s="3"/>
      <c r="J592" s="36"/>
      <c r="K592" s="117"/>
      <c r="L592" s="117"/>
      <c r="M592" s="117"/>
      <c r="N592" s="117"/>
      <c r="O592" s="105"/>
      <c r="P592" s="17"/>
      <c r="Q592" s="17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s="22" customFormat="1" x14ac:dyDescent="0.3">
      <c r="A593" s="14"/>
      <c r="C593" s="16"/>
      <c r="D593" s="99"/>
      <c r="E593" s="99"/>
      <c r="F593" s="99"/>
      <c r="G593" s="99"/>
      <c r="H593" s="99"/>
      <c r="I593" s="3"/>
      <c r="J593" s="36"/>
      <c r="K593" s="117"/>
      <c r="L593" s="117"/>
      <c r="M593" s="117"/>
      <c r="N593" s="117"/>
      <c r="O593" s="105"/>
      <c r="P593" s="17"/>
      <c r="Q593" s="17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s="22" customFormat="1" x14ac:dyDescent="0.3">
      <c r="A594" s="14"/>
      <c r="C594" s="16"/>
      <c r="D594" s="99"/>
      <c r="E594" s="99"/>
      <c r="F594" s="99"/>
      <c r="G594" s="99"/>
      <c r="H594" s="99"/>
      <c r="I594" s="3"/>
      <c r="J594" s="36"/>
      <c r="K594" s="117"/>
      <c r="L594" s="117"/>
      <c r="M594" s="117"/>
      <c r="N594" s="117"/>
      <c r="O594" s="105"/>
      <c r="P594" s="17"/>
      <c r="Q594" s="17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s="22" customFormat="1" x14ac:dyDescent="0.3">
      <c r="A595" s="14"/>
      <c r="C595" s="16"/>
      <c r="D595" s="99"/>
      <c r="E595" s="99"/>
      <c r="F595" s="99"/>
      <c r="G595" s="99"/>
      <c r="H595" s="99"/>
      <c r="I595" s="3"/>
      <c r="J595" s="36"/>
      <c r="K595" s="117"/>
      <c r="L595" s="117"/>
      <c r="M595" s="117"/>
      <c r="N595" s="117"/>
      <c r="O595" s="105"/>
      <c r="P595" s="17"/>
      <c r="Q595" s="17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s="22" customFormat="1" x14ac:dyDescent="0.3">
      <c r="A596" s="14"/>
      <c r="C596" s="16"/>
      <c r="D596" s="99"/>
      <c r="E596" s="99"/>
      <c r="F596" s="99"/>
      <c r="G596" s="99"/>
      <c r="H596" s="99"/>
      <c r="I596" s="3"/>
      <c r="J596" s="36"/>
      <c r="K596" s="117"/>
      <c r="L596" s="117"/>
      <c r="M596" s="117"/>
      <c r="N596" s="117"/>
      <c r="O596" s="105"/>
      <c r="P596" s="17"/>
      <c r="Q596" s="17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s="22" customFormat="1" x14ac:dyDescent="0.3">
      <c r="A597" s="14"/>
      <c r="C597" s="16"/>
      <c r="D597" s="99"/>
      <c r="E597" s="99"/>
      <c r="F597" s="99"/>
      <c r="G597" s="99"/>
      <c r="H597" s="99"/>
      <c r="I597" s="3"/>
      <c r="J597" s="36"/>
      <c r="K597" s="117"/>
      <c r="L597" s="117"/>
      <c r="M597" s="117"/>
      <c r="N597" s="117"/>
      <c r="O597" s="105"/>
      <c r="P597" s="17"/>
      <c r="Q597" s="17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s="22" customFormat="1" x14ac:dyDescent="0.3">
      <c r="A598" s="14"/>
      <c r="C598" s="16"/>
      <c r="D598" s="99"/>
      <c r="E598" s="99"/>
      <c r="F598" s="99"/>
      <c r="G598" s="99"/>
      <c r="H598" s="99"/>
      <c r="I598" s="3"/>
      <c r="J598" s="36"/>
      <c r="K598" s="117"/>
      <c r="L598" s="117"/>
      <c r="M598" s="117"/>
      <c r="N598" s="117"/>
      <c r="O598" s="105"/>
      <c r="P598" s="17"/>
      <c r="Q598" s="17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s="22" customFormat="1" x14ac:dyDescent="0.3">
      <c r="A599" s="14"/>
      <c r="C599" s="16"/>
      <c r="D599" s="99"/>
      <c r="E599" s="99"/>
      <c r="F599" s="99"/>
      <c r="G599" s="99"/>
      <c r="H599" s="99"/>
      <c r="I599" s="3"/>
      <c r="J599" s="36"/>
      <c r="K599" s="117"/>
      <c r="L599" s="117"/>
      <c r="M599" s="117"/>
      <c r="N599" s="117"/>
      <c r="O599" s="105"/>
      <c r="P599" s="17"/>
      <c r="Q599" s="17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s="22" customFormat="1" x14ac:dyDescent="0.3">
      <c r="A600" s="14"/>
      <c r="C600" s="16"/>
      <c r="D600" s="99"/>
      <c r="E600" s="99"/>
      <c r="F600" s="99"/>
      <c r="G600" s="99"/>
      <c r="H600" s="99"/>
      <c r="I600" s="3"/>
      <c r="J600" s="36"/>
      <c r="K600" s="117"/>
      <c r="L600" s="117"/>
      <c r="M600" s="117"/>
      <c r="N600" s="117"/>
      <c r="O600" s="105"/>
      <c r="P600" s="17"/>
      <c r="Q600" s="17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s="22" customFormat="1" x14ac:dyDescent="0.3">
      <c r="A601" s="14"/>
      <c r="C601" s="16"/>
      <c r="D601" s="99"/>
      <c r="E601" s="99"/>
      <c r="F601" s="99"/>
      <c r="G601" s="99"/>
      <c r="H601" s="99"/>
      <c r="I601" s="3"/>
      <c r="J601" s="36"/>
      <c r="K601" s="117"/>
      <c r="L601" s="117"/>
      <c r="M601" s="117"/>
      <c r="N601" s="117"/>
      <c r="O601" s="105"/>
      <c r="P601" s="17"/>
      <c r="Q601" s="17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s="22" customFormat="1" x14ac:dyDescent="0.3">
      <c r="A602" s="14"/>
      <c r="C602" s="16"/>
      <c r="D602" s="99"/>
      <c r="E602" s="99"/>
      <c r="F602" s="99"/>
      <c r="G602" s="99"/>
      <c r="H602" s="99"/>
      <c r="I602" s="3"/>
      <c r="J602" s="36"/>
      <c r="K602" s="117"/>
      <c r="L602" s="117"/>
      <c r="M602" s="117"/>
      <c r="N602" s="117"/>
      <c r="O602" s="105"/>
      <c r="P602" s="17"/>
      <c r="Q602" s="17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s="22" customFormat="1" x14ac:dyDescent="0.3">
      <c r="A603" s="14"/>
      <c r="C603" s="16"/>
      <c r="D603" s="99"/>
      <c r="E603" s="99"/>
      <c r="F603" s="99"/>
      <c r="G603" s="99"/>
      <c r="H603" s="99"/>
      <c r="I603" s="3"/>
      <c r="J603" s="36"/>
      <c r="K603" s="117"/>
      <c r="L603" s="117"/>
      <c r="M603" s="117"/>
      <c r="N603" s="117"/>
      <c r="O603" s="105"/>
      <c r="P603" s="17"/>
      <c r="Q603" s="17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s="22" customFormat="1" x14ac:dyDescent="0.3">
      <c r="A604" s="14"/>
      <c r="C604" s="16"/>
      <c r="D604" s="99"/>
      <c r="E604" s="99"/>
      <c r="F604" s="99"/>
      <c r="G604" s="99"/>
      <c r="H604" s="99"/>
      <c r="I604" s="3"/>
      <c r="J604" s="36"/>
      <c r="K604" s="117"/>
      <c r="L604" s="117"/>
      <c r="M604" s="117"/>
      <c r="N604" s="117"/>
      <c r="O604" s="105"/>
      <c r="P604" s="17"/>
      <c r="Q604" s="17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s="22" customFormat="1" x14ac:dyDescent="0.3">
      <c r="A605" s="14"/>
      <c r="C605" s="16"/>
      <c r="D605" s="99"/>
      <c r="E605" s="99"/>
      <c r="F605" s="99"/>
      <c r="G605" s="99"/>
      <c r="H605" s="99"/>
      <c r="I605" s="3"/>
      <c r="J605" s="36"/>
      <c r="K605" s="117"/>
      <c r="L605" s="117"/>
      <c r="M605" s="117"/>
      <c r="N605" s="117"/>
      <c r="O605" s="105"/>
      <c r="P605" s="17"/>
      <c r="Q605" s="17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s="22" customFormat="1" x14ac:dyDescent="0.3">
      <c r="A606" s="14"/>
      <c r="C606" s="16"/>
      <c r="D606" s="99"/>
      <c r="E606" s="99"/>
      <c r="F606" s="99"/>
      <c r="G606" s="99"/>
      <c r="H606" s="99"/>
      <c r="I606" s="3"/>
      <c r="J606" s="36"/>
      <c r="K606" s="117"/>
      <c r="L606" s="117"/>
      <c r="M606" s="117"/>
      <c r="N606" s="117"/>
      <c r="O606" s="105"/>
      <c r="P606" s="17"/>
      <c r="Q606" s="17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s="22" customFormat="1" x14ac:dyDescent="0.3">
      <c r="A607" s="14"/>
      <c r="C607" s="16"/>
      <c r="D607" s="99"/>
      <c r="E607" s="99"/>
      <c r="F607" s="99"/>
      <c r="G607" s="99"/>
      <c r="H607" s="99"/>
      <c r="I607" s="3"/>
      <c r="J607" s="36"/>
      <c r="K607" s="117"/>
      <c r="L607" s="117"/>
      <c r="M607" s="117"/>
      <c r="N607" s="117"/>
      <c r="O607" s="105"/>
      <c r="P607" s="17"/>
      <c r="Q607" s="17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s="22" customFormat="1" x14ac:dyDescent="0.3">
      <c r="A608" s="14"/>
      <c r="C608" s="16"/>
      <c r="D608" s="99"/>
      <c r="E608" s="99"/>
      <c r="F608" s="99"/>
      <c r="G608" s="99"/>
      <c r="H608" s="99"/>
      <c r="I608" s="3"/>
      <c r="J608" s="36"/>
      <c r="K608" s="117"/>
      <c r="L608" s="117"/>
      <c r="M608" s="117"/>
      <c r="N608" s="117"/>
      <c r="O608" s="105"/>
      <c r="P608" s="17"/>
      <c r="Q608" s="17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s="22" customFormat="1" x14ac:dyDescent="0.3">
      <c r="A609" s="14"/>
      <c r="C609" s="16"/>
      <c r="D609" s="99"/>
      <c r="E609" s="99"/>
      <c r="F609" s="99"/>
      <c r="G609" s="99"/>
      <c r="H609" s="99"/>
      <c r="I609" s="3"/>
      <c r="J609" s="36"/>
      <c r="K609" s="117"/>
      <c r="L609" s="117"/>
      <c r="M609" s="117"/>
      <c r="N609" s="117"/>
      <c r="O609" s="105"/>
      <c r="P609" s="17"/>
      <c r="Q609" s="17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s="22" customFormat="1" x14ac:dyDescent="0.3">
      <c r="A610" s="14"/>
      <c r="C610" s="16"/>
      <c r="D610" s="99"/>
      <c r="E610" s="99"/>
      <c r="F610" s="99"/>
      <c r="G610" s="99"/>
      <c r="H610" s="99"/>
      <c r="I610" s="3"/>
      <c r="J610" s="36"/>
      <c r="K610" s="117"/>
      <c r="L610" s="117"/>
      <c r="M610" s="117"/>
      <c r="N610" s="117"/>
      <c r="O610" s="105"/>
      <c r="P610" s="17"/>
      <c r="Q610" s="17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s="22" customFormat="1" x14ac:dyDescent="0.3">
      <c r="A611" s="14"/>
      <c r="C611" s="16"/>
      <c r="D611" s="99"/>
      <c r="E611" s="99"/>
      <c r="F611" s="99"/>
      <c r="G611" s="99"/>
      <c r="H611" s="99"/>
      <c r="I611" s="3"/>
      <c r="J611" s="36"/>
      <c r="K611" s="117"/>
      <c r="L611" s="117"/>
      <c r="M611" s="117"/>
      <c r="N611" s="117"/>
      <c r="O611" s="105"/>
      <c r="P611" s="17"/>
      <c r="Q611" s="17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s="22" customFormat="1" x14ac:dyDescent="0.3">
      <c r="A612" s="14"/>
      <c r="C612" s="16"/>
      <c r="D612" s="99"/>
      <c r="E612" s="99"/>
      <c r="F612" s="99"/>
      <c r="G612" s="99"/>
      <c r="H612" s="99"/>
      <c r="I612" s="3"/>
      <c r="J612" s="36"/>
      <c r="K612" s="117"/>
      <c r="L612" s="117"/>
      <c r="M612" s="117"/>
      <c r="N612" s="117"/>
      <c r="O612" s="105"/>
      <c r="P612" s="17"/>
      <c r="Q612" s="17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s="22" customFormat="1" x14ac:dyDescent="0.3">
      <c r="A613" s="14"/>
      <c r="C613" s="16"/>
      <c r="D613" s="99"/>
      <c r="E613" s="99"/>
      <c r="F613" s="99"/>
      <c r="G613" s="99"/>
      <c r="H613" s="99"/>
      <c r="I613" s="3"/>
      <c r="J613" s="36"/>
      <c r="K613" s="117"/>
      <c r="L613" s="117"/>
      <c r="M613" s="117"/>
      <c r="N613" s="117"/>
      <c r="O613" s="105"/>
      <c r="P613" s="17"/>
      <c r="Q613" s="17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s="22" customFormat="1" x14ac:dyDescent="0.3">
      <c r="A614" s="14"/>
      <c r="C614" s="16"/>
      <c r="D614" s="99"/>
      <c r="E614" s="99"/>
      <c r="F614" s="99"/>
      <c r="G614" s="99"/>
      <c r="H614" s="99"/>
      <c r="I614" s="3"/>
      <c r="J614" s="36"/>
      <c r="K614" s="117"/>
      <c r="L614" s="117"/>
      <c r="M614" s="117"/>
      <c r="N614" s="117"/>
      <c r="O614" s="105"/>
      <c r="P614" s="17"/>
      <c r="Q614" s="17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s="22" customFormat="1" x14ac:dyDescent="0.3">
      <c r="A615" s="14"/>
      <c r="C615" s="16"/>
      <c r="D615" s="99"/>
      <c r="E615" s="99"/>
      <c r="F615" s="99"/>
      <c r="G615" s="99"/>
      <c r="H615" s="99"/>
      <c r="I615" s="3"/>
      <c r="J615" s="36"/>
      <c r="K615" s="117"/>
      <c r="L615" s="117"/>
      <c r="M615" s="117"/>
      <c r="N615" s="117"/>
      <c r="O615" s="105"/>
      <c r="P615" s="17"/>
      <c r="Q615" s="17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s="22" customFormat="1" x14ac:dyDescent="0.3">
      <c r="A616" s="14"/>
      <c r="C616" s="16"/>
      <c r="D616" s="99"/>
      <c r="E616" s="99"/>
      <c r="F616" s="99"/>
      <c r="G616" s="99"/>
      <c r="H616" s="99"/>
      <c r="I616" s="3"/>
      <c r="J616" s="36"/>
      <c r="K616" s="117"/>
      <c r="L616" s="117"/>
      <c r="M616" s="117"/>
      <c r="N616" s="117"/>
      <c r="O616" s="105"/>
      <c r="P616" s="17"/>
      <c r="Q616" s="17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s="22" customFormat="1" x14ac:dyDescent="0.3">
      <c r="A617" s="14"/>
      <c r="C617" s="16"/>
      <c r="D617" s="99"/>
      <c r="E617" s="99"/>
      <c r="F617" s="99"/>
      <c r="G617" s="99"/>
      <c r="H617" s="99"/>
      <c r="I617" s="3"/>
      <c r="J617" s="36"/>
      <c r="K617" s="117"/>
      <c r="L617" s="117"/>
      <c r="M617" s="117"/>
      <c r="N617" s="117"/>
      <c r="O617" s="105"/>
      <c r="P617" s="17"/>
      <c r="Q617" s="17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s="22" customFormat="1" x14ac:dyDescent="0.3">
      <c r="A618" s="14"/>
      <c r="C618" s="16"/>
      <c r="D618" s="99"/>
      <c r="E618" s="99"/>
      <c r="F618" s="99"/>
      <c r="G618" s="99"/>
      <c r="H618" s="99"/>
      <c r="I618" s="3"/>
      <c r="J618" s="36"/>
      <c r="K618" s="117"/>
      <c r="L618" s="117"/>
      <c r="M618" s="117"/>
      <c r="N618" s="117"/>
      <c r="O618" s="105"/>
      <c r="P618" s="17"/>
      <c r="Q618" s="17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s="22" customFormat="1" x14ac:dyDescent="0.3">
      <c r="A619" s="14"/>
      <c r="C619" s="16"/>
      <c r="D619" s="99"/>
      <c r="E619" s="99"/>
      <c r="F619" s="99"/>
      <c r="G619" s="99"/>
      <c r="H619" s="99"/>
      <c r="I619" s="3"/>
      <c r="J619" s="36"/>
      <c r="K619" s="117"/>
      <c r="L619" s="117"/>
      <c r="M619" s="117"/>
      <c r="N619" s="117"/>
      <c r="O619" s="105"/>
      <c r="P619" s="17"/>
      <c r="Q619" s="17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s="22" customFormat="1" x14ac:dyDescent="0.3">
      <c r="A620" s="14"/>
      <c r="C620" s="16"/>
      <c r="D620" s="99"/>
      <c r="E620" s="99"/>
      <c r="F620" s="99"/>
      <c r="G620" s="99"/>
      <c r="H620" s="99"/>
      <c r="I620" s="3"/>
      <c r="J620" s="36"/>
      <c r="K620" s="117"/>
      <c r="L620" s="117"/>
      <c r="M620" s="117"/>
      <c r="N620" s="117"/>
      <c r="O620" s="105"/>
      <c r="P620" s="17"/>
      <c r="Q620" s="17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s="22" customFormat="1" x14ac:dyDescent="0.3">
      <c r="A621" s="14"/>
      <c r="C621" s="16"/>
      <c r="D621" s="99"/>
      <c r="E621" s="99"/>
      <c r="F621" s="99"/>
      <c r="G621" s="99"/>
      <c r="H621" s="99"/>
      <c r="I621" s="3"/>
      <c r="J621" s="36"/>
      <c r="K621" s="117"/>
      <c r="L621" s="117"/>
      <c r="M621" s="117"/>
      <c r="N621" s="117"/>
      <c r="O621" s="105"/>
      <c r="P621" s="17"/>
      <c r="Q621" s="17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s="22" customFormat="1" x14ac:dyDescent="0.3">
      <c r="A622" s="14"/>
      <c r="C622" s="16"/>
      <c r="D622" s="99"/>
      <c r="E622" s="99"/>
      <c r="F622" s="99"/>
      <c r="G622" s="99"/>
      <c r="H622" s="99"/>
      <c r="I622" s="3"/>
      <c r="J622" s="36"/>
      <c r="K622" s="117"/>
      <c r="L622" s="117"/>
      <c r="M622" s="117"/>
      <c r="N622" s="117"/>
      <c r="O622" s="105"/>
      <c r="P622" s="17"/>
      <c r="Q622" s="17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s="22" customFormat="1" x14ac:dyDescent="0.3">
      <c r="A623" s="14"/>
      <c r="C623" s="16"/>
      <c r="D623" s="99"/>
      <c r="E623" s="99"/>
      <c r="F623" s="99"/>
      <c r="G623" s="99"/>
      <c r="H623" s="99"/>
      <c r="I623" s="3"/>
      <c r="J623" s="36"/>
      <c r="K623" s="117"/>
      <c r="L623" s="117"/>
      <c r="M623" s="117"/>
      <c r="N623" s="117"/>
      <c r="O623" s="105"/>
      <c r="P623" s="17"/>
      <c r="Q623" s="17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s="22" customFormat="1" x14ac:dyDescent="0.3">
      <c r="A624" s="14"/>
      <c r="C624" s="16"/>
      <c r="D624" s="99"/>
      <c r="E624" s="99"/>
      <c r="F624" s="99"/>
      <c r="G624" s="99"/>
      <c r="H624" s="99"/>
      <c r="I624" s="3"/>
      <c r="J624" s="36"/>
      <c r="K624" s="117"/>
      <c r="L624" s="117"/>
      <c r="M624" s="117"/>
      <c r="N624" s="117"/>
      <c r="O624" s="105"/>
      <c r="P624" s="17"/>
      <c r="Q624" s="17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s="22" customFormat="1" x14ac:dyDescent="0.3">
      <c r="A625" s="14"/>
      <c r="C625" s="16"/>
      <c r="D625" s="99"/>
      <c r="E625" s="99"/>
      <c r="F625" s="99"/>
      <c r="G625" s="99"/>
      <c r="H625" s="99"/>
      <c r="I625" s="3"/>
      <c r="J625" s="36"/>
      <c r="K625" s="117"/>
      <c r="L625" s="117"/>
      <c r="M625" s="117"/>
      <c r="N625" s="117"/>
      <c r="O625" s="105"/>
      <c r="P625" s="17"/>
      <c r="Q625" s="17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s="22" customFormat="1" x14ac:dyDescent="0.3">
      <c r="A626" s="14"/>
      <c r="C626" s="16"/>
      <c r="D626" s="99"/>
      <c r="E626" s="99"/>
      <c r="F626" s="99"/>
      <c r="G626" s="99"/>
      <c r="H626" s="99"/>
      <c r="I626" s="3"/>
      <c r="J626" s="36"/>
      <c r="K626" s="117"/>
      <c r="L626" s="117"/>
      <c r="M626" s="117"/>
      <c r="N626" s="117"/>
      <c r="O626" s="105"/>
      <c r="P626" s="17"/>
      <c r="Q626" s="17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s="22" customFormat="1" x14ac:dyDescent="0.3">
      <c r="A627" s="14"/>
      <c r="C627" s="16"/>
      <c r="D627" s="99"/>
      <c r="E627" s="99"/>
      <c r="F627" s="99"/>
      <c r="G627" s="99"/>
      <c r="H627" s="99"/>
      <c r="I627" s="3"/>
      <c r="J627" s="36"/>
      <c r="K627" s="117"/>
      <c r="L627" s="117"/>
      <c r="M627" s="117"/>
      <c r="N627" s="117"/>
      <c r="O627" s="105"/>
      <c r="P627" s="17"/>
      <c r="Q627" s="17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s="22" customFormat="1" x14ac:dyDescent="0.3">
      <c r="A628" s="14"/>
      <c r="C628" s="16"/>
      <c r="D628" s="99"/>
      <c r="E628" s="99"/>
      <c r="F628" s="99"/>
      <c r="G628" s="99"/>
      <c r="H628" s="99"/>
      <c r="I628" s="3"/>
      <c r="J628" s="36"/>
      <c r="K628" s="117"/>
      <c r="L628" s="117"/>
      <c r="M628" s="117"/>
      <c r="N628" s="117"/>
      <c r="O628" s="105"/>
      <c r="P628" s="17"/>
      <c r="Q628" s="17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s="22" customFormat="1" x14ac:dyDescent="0.3">
      <c r="A629" s="14"/>
      <c r="C629" s="16"/>
      <c r="D629" s="99"/>
      <c r="E629" s="99"/>
      <c r="F629" s="99"/>
      <c r="G629" s="99"/>
      <c r="H629" s="99"/>
      <c r="I629" s="3"/>
      <c r="J629" s="36"/>
      <c r="K629" s="117"/>
      <c r="L629" s="117"/>
      <c r="M629" s="117"/>
      <c r="N629" s="117"/>
      <c r="O629" s="105"/>
      <c r="P629" s="17"/>
      <c r="Q629" s="17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s="22" customFormat="1" x14ac:dyDescent="0.3">
      <c r="A630" s="14"/>
      <c r="C630" s="16"/>
      <c r="D630" s="99"/>
      <c r="E630" s="99"/>
      <c r="F630" s="99"/>
      <c r="G630" s="99"/>
      <c r="H630" s="99"/>
      <c r="I630" s="3"/>
      <c r="J630" s="36"/>
      <c r="K630" s="117"/>
      <c r="L630" s="117"/>
      <c r="M630" s="117"/>
      <c r="N630" s="117"/>
      <c r="O630" s="105"/>
      <c r="P630" s="17"/>
      <c r="Q630" s="17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s="22" customFormat="1" x14ac:dyDescent="0.3">
      <c r="A631" s="14"/>
      <c r="C631" s="16"/>
      <c r="D631" s="99"/>
      <c r="E631" s="99"/>
      <c r="F631" s="99"/>
      <c r="G631" s="99"/>
      <c r="H631" s="99"/>
      <c r="I631" s="3"/>
      <c r="J631" s="36"/>
      <c r="K631" s="117"/>
      <c r="L631" s="117"/>
      <c r="M631" s="117"/>
      <c r="N631" s="117"/>
      <c r="O631" s="105"/>
      <c r="P631" s="17"/>
      <c r="Q631" s="17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s="22" customFormat="1" x14ac:dyDescent="0.3">
      <c r="A632" s="14"/>
      <c r="C632" s="16"/>
      <c r="D632" s="99"/>
      <c r="E632" s="99"/>
      <c r="F632" s="99"/>
      <c r="G632" s="99"/>
      <c r="H632" s="99"/>
      <c r="I632" s="3"/>
      <c r="J632" s="36"/>
      <c r="K632" s="117"/>
      <c r="L632" s="117"/>
      <c r="M632" s="117"/>
      <c r="N632" s="117"/>
      <c r="O632" s="105"/>
      <c r="P632" s="17"/>
      <c r="Q632" s="17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s="22" customFormat="1" x14ac:dyDescent="0.3">
      <c r="A633" s="14"/>
      <c r="C633" s="16"/>
      <c r="D633" s="99"/>
      <c r="E633" s="99"/>
      <c r="F633" s="99"/>
      <c r="G633" s="99"/>
      <c r="H633" s="99"/>
      <c r="I633" s="3"/>
      <c r="J633" s="36"/>
      <c r="K633" s="117"/>
      <c r="L633" s="117"/>
      <c r="M633" s="117"/>
      <c r="N633" s="117"/>
      <c r="O633" s="105"/>
      <c r="P633" s="17"/>
      <c r="Q633" s="17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s="22" customFormat="1" x14ac:dyDescent="0.3">
      <c r="A634" s="14"/>
      <c r="C634" s="16"/>
      <c r="D634" s="99"/>
      <c r="E634" s="99"/>
      <c r="F634" s="99"/>
      <c r="G634" s="99"/>
      <c r="H634" s="99"/>
      <c r="I634" s="3"/>
      <c r="J634" s="36"/>
      <c r="K634" s="117"/>
      <c r="L634" s="117"/>
      <c r="M634" s="117"/>
      <c r="N634" s="117"/>
      <c r="O634" s="105"/>
      <c r="P634" s="17"/>
      <c r="Q634" s="17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s="22" customFormat="1" x14ac:dyDescent="0.3">
      <c r="A635" s="14"/>
      <c r="C635" s="16"/>
      <c r="D635" s="99"/>
      <c r="E635" s="99"/>
      <c r="F635" s="99"/>
      <c r="G635" s="99"/>
      <c r="H635" s="99"/>
      <c r="I635" s="3"/>
      <c r="J635" s="36"/>
      <c r="K635" s="117"/>
      <c r="L635" s="117"/>
      <c r="M635" s="117"/>
      <c r="N635" s="117"/>
      <c r="O635" s="105"/>
      <c r="P635" s="17"/>
      <c r="Q635" s="17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s="22" customFormat="1" x14ac:dyDescent="0.3">
      <c r="A636" s="14"/>
      <c r="C636" s="16"/>
      <c r="D636" s="99"/>
      <c r="E636" s="99"/>
      <c r="F636" s="99"/>
      <c r="G636" s="99"/>
      <c r="H636" s="99"/>
      <c r="I636" s="3"/>
      <c r="J636" s="36"/>
      <c r="K636" s="117"/>
      <c r="L636" s="117"/>
      <c r="M636" s="117"/>
      <c r="N636" s="117"/>
      <c r="O636" s="105"/>
      <c r="P636" s="17"/>
      <c r="Q636" s="17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s="22" customFormat="1" x14ac:dyDescent="0.3">
      <c r="A637" s="14"/>
      <c r="C637" s="16"/>
      <c r="D637" s="99"/>
      <c r="E637" s="99"/>
      <c r="F637" s="99"/>
      <c r="G637" s="99"/>
      <c r="H637" s="99"/>
      <c r="I637" s="3"/>
      <c r="J637" s="36"/>
      <c r="K637" s="117"/>
      <c r="L637" s="117"/>
      <c r="M637" s="117"/>
      <c r="N637" s="117"/>
      <c r="O637" s="105"/>
      <c r="P637" s="17"/>
      <c r="Q637" s="17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s="22" customFormat="1" x14ac:dyDescent="0.3">
      <c r="A638" s="14"/>
      <c r="C638" s="16"/>
      <c r="D638" s="99"/>
      <c r="E638" s="99"/>
      <c r="F638" s="99"/>
      <c r="G638" s="99"/>
      <c r="H638" s="99"/>
      <c r="I638" s="3"/>
      <c r="J638" s="36"/>
      <c r="K638" s="117"/>
      <c r="L638" s="117"/>
      <c r="M638" s="117"/>
      <c r="N638" s="117"/>
      <c r="O638" s="105"/>
      <c r="P638" s="17"/>
      <c r="Q638" s="17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s="22" customFormat="1" x14ac:dyDescent="0.3">
      <c r="A639" s="14"/>
      <c r="C639" s="16"/>
      <c r="D639" s="99"/>
      <c r="E639" s="99"/>
      <c r="F639" s="99"/>
      <c r="G639" s="99"/>
      <c r="H639" s="99"/>
      <c r="I639" s="3"/>
      <c r="J639" s="36"/>
      <c r="K639" s="117"/>
      <c r="L639" s="117"/>
      <c r="M639" s="117"/>
      <c r="N639" s="117"/>
      <c r="O639" s="105"/>
      <c r="P639" s="17"/>
      <c r="Q639" s="17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s="22" customFormat="1" x14ac:dyDescent="0.3">
      <c r="A640" s="14"/>
      <c r="C640" s="16"/>
      <c r="D640" s="99"/>
      <c r="E640" s="99"/>
      <c r="F640" s="99"/>
      <c r="G640" s="99"/>
      <c r="H640" s="99"/>
      <c r="I640" s="3"/>
      <c r="J640" s="36"/>
      <c r="K640" s="117"/>
      <c r="L640" s="117"/>
      <c r="M640" s="117"/>
      <c r="N640" s="117"/>
      <c r="O640" s="105"/>
      <c r="P640" s="17"/>
      <c r="Q640" s="17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s="22" customFormat="1" x14ac:dyDescent="0.3">
      <c r="A641" s="14"/>
      <c r="C641" s="16"/>
      <c r="D641" s="99"/>
      <c r="E641" s="99"/>
      <c r="F641" s="99"/>
      <c r="G641" s="99"/>
      <c r="H641" s="99"/>
      <c r="I641" s="3"/>
      <c r="J641" s="36"/>
      <c r="K641" s="117"/>
      <c r="L641" s="117"/>
      <c r="M641" s="117"/>
      <c r="N641" s="117"/>
      <c r="O641" s="105"/>
      <c r="P641" s="17"/>
      <c r="Q641" s="17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s="22" customFormat="1" x14ac:dyDescent="0.3">
      <c r="A642" s="14"/>
      <c r="C642" s="16"/>
      <c r="D642" s="99"/>
      <c r="E642" s="99"/>
      <c r="F642" s="99"/>
      <c r="G642" s="99"/>
      <c r="H642" s="99"/>
      <c r="I642" s="3"/>
      <c r="J642" s="36"/>
      <c r="K642" s="117"/>
      <c r="L642" s="117"/>
      <c r="M642" s="117"/>
      <c r="N642" s="117"/>
      <c r="O642" s="105"/>
      <c r="P642" s="17"/>
      <c r="Q642" s="17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s="22" customFormat="1" x14ac:dyDescent="0.3">
      <c r="A643" s="14"/>
      <c r="C643" s="16"/>
      <c r="D643" s="99"/>
      <c r="E643" s="99"/>
      <c r="F643" s="99"/>
      <c r="G643" s="99"/>
      <c r="H643" s="99"/>
      <c r="I643" s="3"/>
      <c r="J643" s="36"/>
      <c r="K643" s="117"/>
      <c r="L643" s="117"/>
      <c r="M643" s="117"/>
      <c r="N643" s="117"/>
      <c r="O643" s="105"/>
      <c r="P643" s="17"/>
      <c r="Q643" s="17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s="22" customFormat="1" x14ac:dyDescent="0.3">
      <c r="A644" s="14"/>
      <c r="C644" s="16"/>
      <c r="D644" s="99"/>
      <c r="E644" s="99"/>
      <c r="F644" s="99"/>
      <c r="G644" s="99"/>
      <c r="H644" s="99"/>
      <c r="I644" s="3"/>
      <c r="J644" s="36"/>
      <c r="K644" s="117"/>
      <c r="L644" s="117"/>
      <c r="M644" s="117"/>
      <c r="N644" s="117"/>
      <c r="O644" s="105"/>
      <c r="P644" s="17"/>
      <c r="Q644" s="17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s="22" customFormat="1" x14ac:dyDescent="0.3">
      <c r="A645" s="14"/>
      <c r="C645" s="16"/>
      <c r="D645" s="99"/>
      <c r="E645" s="99"/>
      <c r="F645" s="99"/>
      <c r="G645" s="99"/>
      <c r="H645" s="99"/>
      <c r="I645" s="3"/>
      <c r="J645" s="36"/>
      <c r="K645" s="117"/>
      <c r="L645" s="117"/>
      <c r="M645" s="117"/>
      <c r="N645" s="117"/>
      <c r="O645" s="105"/>
      <c r="P645" s="17"/>
      <c r="Q645" s="17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s="22" customFormat="1" x14ac:dyDescent="0.3">
      <c r="A646" s="14"/>
      <c r="C646" s="16"/>
      <c r="D646" s="99"/>
      <c r="E646" s="99"/>
      <c r="F646" s="99"/>
      <c r="G646" s="99"/>
      <c r="H646" s="99"/>
      <c r="I646" s="3"/>
      <c r="J646" s="36"/>
      <c r="K646" s="117"/>
      <c r="L646" s="117"/>
      <c r="M646" s="117"/>
      <c r="N646" s="117"/>
      <c r="O646" s="105"/>
      <c r="P646" s="17"/>
      <c r="Q646" s="17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s="22" customFormat="1" x14ac:dyDescent="0.3">
      <c r="A647" s="14"/>
      <c r="C647" s="16"/>
      <c r="D647" s="99"/>
      <c r="E647" s="99"/>
      <c r="F647" s="99"/>
      <c r="G647" s="99"/>
      <c r="H647" s="99"/>
      <c r="I647" s="3"/>
      <c r="J647" s="36"/>
      <c r="K647" s="117"/>
      <c r="L647" s="117"/>
      <c r="M647" s="117"/>
      <c r="N647" s="117"/>
      <c r="O647" s="105"/>
      <c r="P647" s="17"/>
      <c r="Q647" s="17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s="22" customFormat="1" x14ac:dyDescent="0.3">
      <c r="A648" s="14"/>
      <c r="C648" s="16"/>
      <c r="D648" s="99"/>
      <c r="E648" s="99"/>
      <c r="F648" s="99"/>
      <c r="G648" s="99"/>
      <c r="H648" s="99"/>
      <c r="I648" s="3"/>
      <c r="J648" s="36"/>
      <c r="K648" s="117"/>
      <c r="L648" s="117"/>
      <c r="M648" s="117"/>
      <c r="N648" s="117"/>
      <c r="O648" s="105"/>
      <c r="P648" s="17"/>
      <c r="Q648" s="17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s="22" customFormat="1" x14ac:dyDescent="0.3">
      <c r="A649" s="14"/>
      <c r="C649" s="16"/>
      <c r="D649" s="99"/>
      <c r="E649" s="99"/>
      <c r="F649" s="99"/>
      <c r="G649" s="99"/>
      <c r="H649" s="99"/>
      <c r="I649" s="3"/>
      <c r="J649" s="36"/>
      <c r="K649" s="117"/>
      <c r="L649" s="117"/>
      <c r="M649" s="117"/>
      <c r="N649" s="117"/>
      <c r="O649" s="105"/>
      <c r="P649" s="17"/>
      <c r="Q649" s="17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s="22" customFormat="1" x14ac:dyDescent="0.3">
      <c r="A650" s="14"/>
      <c r="C650" s="16"/>
      <c r="D650" s="99"/>
      <c r="E650" s="99"/>
      <c r="F650" s="99"/>
      <c r="G650" s="99"/>
      <c r="H650" s="99"/>
      <c r="I650" s="3"/>
      <c r="J650" s="36"/>
      <c r="K650" s="117"/>
      <c r="L650" s="117"/>
      <c r="M650" s="117"/>
      <c r="N650" s="117"/>
      <c r="O650" s="105"/>
      <c r="P650" s="17"/>
      <c r="Q650" s="17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s="22" customFormat="1" x14ac:dyDescent="0.3">
      <c r="A651" s="14"/>
      <c r="C651" s="16"/>
      <c r="D651" s="99"/>
      <c r="E651" s="99"/>
      <c r="F651" s="99"/>
      <c r="G651" s="99"/>
      <c r="H651" s="99"/>
      <c r="I651" s="3"/>
      <c r="J651" s="36"/>
      <c r="K651" s="117"/>
      <c r="L651" s="117"/>
      <c r="M651" s="117"/>
      <c r="N651" s="117"/>
      <c r="O651" s="105"/>
      <c r="P651" s="17"/>
      <c r="Q651" s="17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s="22" customFormat="1" x14ac:dyDescent="0.3">
      <c r="A652" s="14"/>
      <c r="C652" s="16"/>
      <c r="D652" s="99"/>
      <c r="E652" s="99"/>
      <c r="F652" s="99"/>
      <c r="G652" s="99"/>
      <c r="H652" s="99"/>
      <c r="I652" s="3"/>
      <c r="J652" s="36"/>
      <c r="K652" s="117"/>
      <c r="L652" s="117"/>
      <c r="M652" s="117"/>
      <c r="N652" s="117"/>
      <c r="O652" s="105"/>
      <c r="P652" s="17"/>
      <c r="Q652" s="17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s="22" customFormat="1" x14ac:dyDescent="0.3">
      <c r="A653" s="14"/>
      <c r="C653" s="16"/>
      <c r="D653" s="99"/>
      <c r="E653" s="99"/>
      <c r="F653" s="99"/>
      <c r="G653" s="99"/>
      <c r="H653" s="99"/>
      <c r="I653" s="3"/>
      <c r="J653" s="36"/>
      <c r="K653" s="117"/>
      <c r="L653" s="117"/>
      <c r="M653" s="117"/>
      <c r="N653" s="117"/>
      <c r="O653" s="105"/>
      <c r="P653" s="17"/>
      <c r="Q653" s="17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s="22" customFormat="1" x14ac:dyDescent="0.3">
      <c r="A654" s="14"/>
      <c r="C654" s="16"/>
      <c r="D654" s="99"/>
      <c r="E654" s="99"/>
      <c r="F654" s="99"/>
      <c r="G654" s="99"/>
      <c r="H654" s="99"/>
      <c r="I654" s="3"/>
      <c r="J654" s="36"/>
      <c r="K654" s="117"/>
      <c r="L654" s="117"/>
      <c r="M654" s="117"/>
      <c r="N654" s="117"/>
      <c r="O654" s="105"/>
      <c r="P654" s="17"/>
      <c r="Q654" s="17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s="22" customFormat="1" x14ac:dyDescent="0.3">
      <c r="A655" s="14"/>
      <c r="C655" s="16"/>
      <c r="D655" s="99"/>
      <c r="E655" s="99"/>
      <c r="F655" s="99"/>
      <c r="G655" s="99"/>
      <c r="H655" s="99"/>
      <c r="I655" s="3"/>
      <c r="J655" s="36"/>
      <c r="K655" s="117"/>
      <c r="L655" s="117"/>
      <c r="M655" s="117"/>
      <c r="N655" s="117"/>
      <c r="O655" s="105"/>
      <c r="P655" s="17"/>
      <c r="Q655" s="17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s="22" customFormat="1" x14ac:dyDescent="0.3">
      <c r="A656" s="14"/>
      <c r="C656" s="16"/>
      <c r="D656" s="99"/>
      <c r="E656" s="99"/>
      <c r="F656" s="99"/>
      <c r="G656" s="99"/>
      <c r="H656" s="99"/>
      <c r="I656" s="3"/>
      <c r="J656" s="36"/>
      <c r="K656" s="117"/>
      <c r="L656" s="117"/>
      <c r="M656" s="117"/>
      <c r="N656" s="117"/>
      <c r="O656" s="105"/>
      <c r="P656" s="17"/>
      <c r="Q656" s="17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s="22" customFormat="1" x14ac:dyDescent="0.3">
      <c r="A657" s="14"/>
      <c r="C657" s="16"/>
      <c r="D657" s="99"/>
      <c r="E657" s="99"/>
      <c r="F657" s="99"/>
      <c r="G657" s="99"/>
      <c r="H657" s="99"/>
      <c r="I657" s="3"/>
      <c r="J657" s="36"/>
      <c r="K657" s="117"/>
      <c r="L657" s="117"/>
      <c r="M657" s="117"/>
      <c r="N657" s="117"/>
      <c r="O657" s="105"/>
      <c r="P657" s="17"/>
      <c r="Q657" s="17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s="22" customFormat="1" x14ac:dyDescent="0.3">
      <c r="A658" s="14"/>
      <c r="C658" s="16"/>
      <c r="D658" s="99"/>
      <c r="E658" s="99"/>
      <c r="F658" s="99"/>
      <c r="G658" s="99"/>
      <c r="H658" s="99"/>
      <c r="I658" s="3"/>
      <c r="J658" s="36"/>
      <c r="K658" s="117"/>
      <c r="L658" s="117"/>
      <c r="M658" s="117"/>
      <c r="N658" s="117"/>
      <c r="O658" s="105"/>
      <c r="P658" s="17"/>
      <c r="Q658" s="17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s="22" customFormat="1" x14ac:dyDescent="0.3">
      <c r="A659" s="14"/>
      <c r="C659" s="16"/>
      <c r="D659" s="99"/>
      <c r="E659" s="99"/>
      <c r="F659" s="99"/>
      <c r="G659" s="99"/>
      <c r="H659" s="99"/>
      <c r="I659" s="3"/>
      <c r="J659" s="36"/>
      <c r="K659" s="117"/>
      <c r="L659" s="117"/>
      <c r="M659" s="117"/>
      <c r="N659" s="117"/>
      <c r="O659" s="105"/>
      <c r="P659" s="17"/>
      <c r="Q659" s="17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s="22" customFormat="1" x14ac:dyDescent="0.3">
      <c r="A660" s="14"/>
      <c r="C660" s="16"/>
      <c r="D660" s="99"/>
      <c r="E660" s="99"/>
      <c r="F660" s="99"/>
      <c r="G660" s="99"/>
      <c r="H660" s="99"/>
      <c r="I660" s="3"/>
      <c r="J660" s="36"/>
      <c r="K660" s="117"/>
      <c r="L660" s="117"/>
      <c r="M660" s="117"/>
      <c r="N660" s="117"/>
      <c r="O660" s="105"/>
      <c r="P660" s="17"/>
      <c r="Q660" s="17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s="22" customFormat="1" x14ac:dyDescent="0.3">
      <c r="A661" s="14"/>
      <c r="C661" s="16"/>
      <c r="D661" s="99"/>
      <c r="E661" s="99"/>
      <c r="F661" s="99"/>
      <c r="G661" s="99"/>
      <c r="H661" s="99"/>
      <c r="I661" s="3"/>
      <c r="J661" s="36"/>
      <c r="K661" s="117"/>
      <c r="L661" s="117"/>
      <c r="M661" s="117"/>
      <c r="N661" s="117"/>
      <c r="O661" s="105"/>
      <c r="P661" s="17"/>
      <c r="Q661" s="17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s="22" customFormat="1" x14ac:dyDescent="0.3">
      <c r="A662" s="14"/>
      <c r="C662" s="16"/>
      <c r="D662" s="99"/>
      <c r="E662" s="99"/>
      <c r="F662" s="99"/>
      <c r="G662" s="99"/>
      <c r="H662" s="99"/>
      <c r="I662" s="3"/>
      <c r="J662" s="36"/>
      <c r="K662" s="117"/>
      <c r="L662" s="117"/>
      <c r="M662" s="117"/>
      <c r="N662" s="117"/>
      <c r="O662" s="105"/>
      <c r="P662" s="17"/>
      <c r="Q662" s="17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s="22" customFormat="1" x14ac:dyDescent="0.3">
      <c r="A663" s="14"/>
      <c r="C663" s="16"/>
      <c r="D663" s="99"/>
      <c r="E663" s="99"/>
      <c r="F663" s="99"/>
      <c r="G663" s="99"/>
      <c r="H663" s="99"/>
      <c r="I663" s="3"/>
      <c r="J663" s="36"/>
      <c r="K663" s="117"/>
      <c r="L663" s="117"/>
      <c r="M663" s="117"/>
      <c r="N663" s="117"/>
      <c r="O663" s="105"/>
      <c r="P663" s="17"/>
      <c r="Q663" s="17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s="22" customFormat="1" x14ac:dyDescent="0.3">
      <c r="A664" s="14"/>
      <c r="C664" s="16"/>
      <c r="D664" s="99"/>
      <c r="E664" s="99"/>
      <c r="F664" s="99"/>
      <c r="G664" s="99"/>
      <c r="H664" s="99"/>
      <c r="I664" s="3"/>
      <c r="J664" s="36"/>
      <c r="K664" s="117"/>
      <c r="L664" s="117"/>
      <c r="M664" s="117"/>
      <c r="N664" s="117"/>
      <c r="O664" s="105"/>
      <c r="P664" s="17"/>
      <c r="Q664" s="17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s="22" customFormat="1" x14ac:dyDescent="0.3">
      <c r="A665" s="14"/>
      <c r="C665" s="16"/>
      <c r="D665" s="99"/>
      <c r="E665" s="99"/>
      <c r="F665" s="99"/>
      <c r="G665" s="99"/>
      <c r="H665" s="99"/>
      <c r="I665" s="3"/>
      <c r="J665" s="36"/>
      <c r="K665" s="117"/>
      <c r="L665" s="117"/>
      <c r="M665" s="117"/>
      <c r="N665" s="117"/>
      <c r="O665" s="105"/>
      <c r="P665" s="17"/>
      <c r="Q665" s="17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s="22" customFormat="1" x14ac:dyDescent="0.3">
      <c r="A666" s="14"/>
      <c r="C666" s="16"/>
      <c r="D666" s="99"/>
      <c r="E666" s="99"/>
      <c r="F666" s="99"/>
      <c r="G666" s="99"/>
      <c r="H666" s="99"/>
      <c r="I666" s="3"/>
      <c r="J666" s="36"/>
      <c r="K666" s="117"/>
      <c r="L666" s="117"/>
      <c r="M666" s="117"/>
      <c r="N666" s="117"/>
      <c r="O666" s="105"/>
      <c r="P666" s="17"/>
      <c r="Q666" s="17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s="22" customFormat="1" x14ac:dyDescent="0.3">
      <c r="A667" s="14"/>
      <c r="C667" s="16"/>
      <c r="D667" s="99"/>
      <c r="E667" s="99"/>
      <c r="F667" s="99"/>
      <c r="G667" s="99"/>
      <c r="H667" s="99"/>
      <c r="I667" s="3"/>
      <c r="J667" s="36"/>
      <c r="K667" s="117"/>
      <c r="L667" s="117"/>
      <c r="M667" s="117"/>
      <c r="N667" s="117"/>
      <c r="O667" s="105"/>
      <c r="P667" s="17"/>
      <c r="Q667" s="17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s="22" customFormat="1" x14ac:dyDescent="0.3">
      <c r="A668" s="14"/>
      <c r="C668" s="16"/>
      <c r="D668" s="99"/>
      <c r="E668" s="99"/>
      <c r="F668" s="99"/>
      <c r="G668" s="99"/>
      <c r="H668" s="99"/>
      <c r="I668" s="3"/>
      <c r="J668" s="36"/>
      <c r="K668" s="117"/>
      <c r="L668" s="117"/>
      <c r="M668" s="117"/>
      <c r="N668" s="117"/>
      <c r="O668" s="105"/>
      <c r="P668" s="17"/>
      <c r="Q668" s="17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s="22" customFormat="1" x14ac:dyDescent="0.3">
      <c r="A669" s="14"/>
      <c r="C669" s="16"/>
      <c r="D669" s="99"/>
      <c r="E669" s="99"/>
      <c r="F669" s="99"/>
      <c r="G669" s="99"/>
      <c r="H669" s="99"/>
      <c r="I669" s="3"/>
      <c r="J669" s="36"/>
      <c r="K669" s="117"/>
      <c r="L669" s="117"/>
      <c r="M669" s="117"/>
      <c r="N669" s="117"/>
      <c r="O669" s="105"/>
      <c r="P669" s="17"/>
      <c r="Q669" s="17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s="22" customFormat="1" x14ac:dyDescent="0.3">
      <c r="A670" s="14"/>
      <c r="C670" s="16"/>
      <c r="D670" s="99"/>
      <c r="E670" s="99"/>
      <c r="F670" s="99"/>
      <c r="G670" s="99"/>
      <c r="H670" s="99"/>
      <c r="I670" s="3"/>
      <c r="J670" s="36"/>
      <c r="K670" s="117"/>
      <c r="L670" s="117"/>
      <c r="M670" s="117"/>
      <c r="N670" s="117"/>
      <c r="O670" s="105"/>
      <c r="P670" s="17"/>
      <c r="Q670" s="17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s="22" customFormat="1" x14ac:dyDescent="0.3">
      <c r="A671" s="14"/>
      <c r="C671" s="16"/>
      <c r="D671" s="99"/>
      <c r="E671" s="99"/>
      <c r="F671" s="99"/>
      <c r="G671" s="99"/>
      <c r="H671" s="99"/>
      <c r="I671" s="3"/>
      <c r="J671" s="36"/>
      <c r="K671" s="117"/>
      <c r="L671" s="117"/>
      <c r="M671" s="117"/>
      <c r="N671" s="117"/>
      <c r="O671" s="105"/>
      <c r="P671" s="17"/>
      <c r="Q671" s="17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s="22" customFormat="1" x14ac:dyDescent="0.3">
      <c r="A672" s="14"/>
      <c r="C672" s="16"/>
      <c r="D672" s="99"/>
      <c r="E672" s="99"/>
      <c r="F672" s="99"/>
      <c r="G672" s="99"/>
      <c r="H672" s="99"/>
      <c r="I672" s="3"/>
      <c r="J672" s="36"/>
      <c r="K672" s="117"/>
      <c r="L672" s="117"/>
      <c r="M672" s="117"/>
      <c r="N672" s="117"/>
      <c r="O672" s="105"/>
      <c r="P672" s="17"/>
      <c r="Q672" s="17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s="22" customFormat="1" x14ac:dyDescent="0.3">
      <c r="A673" s="14"/>
      <c r="C673" s="16"/>
      <c r="D673" s="99"/>
      <c r="E673" s="99"/>
      <c r="F673" s="99"/>
      <c r="G673" s="99"/>
      <c r="H673" s="99"/>
      <c r="I673" s="3"/>
      <c r="J673" s="36"/>
      <c r="K673" s="117"/>
      <c r="L673" s="117"/>
      <c r="M673" s="117"/>
      <c r="N673" s="117"/>
      <c r="O673" s="105"/>
      <c r="P673" s="17"/>
      <c r="Q673" s="17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s="22" customFormat="1" x14ac:dyDescent="0.3">
      <c r="A674" s="14"/>
      <c r="C674" s="16"/>
      <c r="D674" s="99"/>
      <c r="E674" s="99"/>
      <c r="F674" s="99"/>
      <c r="G674" s="99"/>
      <c r="H674" s="99"/>
      <c r="I674" s="3"/>
      <c r="J674" s="36"/>
      <c r="K674" s="117"/>
      <c r="L674" s="117"/>
      <c r="M674" s="117"/>
      <c r="N674" s="117"/>
      <c r="O674" s="105"/>
      <c r="P674" s="17"/>
      <c r="Q674" s="17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s="22" customFormat="1" x14ac:dyDescent="0.3">
      <c r="A675" s="14"/>
      <c r="C675" s="16"/>
      <c r="D675" s="99"/>
      <c r="E675" s="99"/>
      <c r="F675" s="99"/>
      <c r="G675" s="99"/>
      <c r="H675" s="99"/>
      <c r="I675" s="3"/>
      <c r="J675" s="36"/>
      <c r="K675" s="117"/>
      <c r="L675" s="117"/>
      <c r="M675" s="117"/>
      <c r="N675" s="117"/>
      <c r="O675" s="105"/>
      <c r="P675" s="17"/>
      <c r="Q675" s="17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s="22" customFormat="1" x14ac:dyDescent="0.3">
      <c r="A676" s="14"/>
      <c r="C676" s="16"/>
      <c r="D676" s="99"/>
      <c r="E676" s="99"/>
      <c r="F676" s="99"/>
      <c r="G676" s="99"/>
      <c r="H676" s="99"/>
      <c r="I676" s="3"/>
      <c r="J676" s="36"/>
      <c r="K676" s="117"/>
      <c r="L676" s="117"/>
      <c r="M676" s="117"/>
      <c r="N676" s="117"/>
      <c r="O676" s="105"/>
      <c r="P676" s="17"/>
      <c r="Q676" s="17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s="22" customFormat="1" x14ac:dyDescent="0.3">
      <c r="A677" s="14"/>
      <c r="C677" s="16"/>
      <c r="D677" s="99"/>
      <c r="E677" s="99"/>
      <c r="F677" s="99"/>
      <c r="G677" s="99"/>
      <c r="H677" s="99"/>
      <c r="I677" s="3"/>
      <c r="J677" s="36"/>
      <c r="K677" s="117"/>
      <c r="L677" s="117"/>
      <c r="M677" s="117"/>
      <c r="N677" s="117"/>
      <c r="O677" s="105"/>
      <c r="P677" s="17"/>
      <c r="Q677" s="17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s="22" customFormat="1" x14ac:dyDescent="0.3">
      <c r="A678" s="14"/>
      <c r="C678" s="16"/>
      <c r="D678" s="99"/>
      <c r="E678" s="99"/>
      <c r="F678" s="99"/>
      <c r="G678" s="99"/>
      <c r="H678" s="99"/>
      <c r="I678" s="3"/>
      <c r="J678" s="36"/>
      <c r="K678" s="117"/>
      <c r="L678" s="117"/>
      <c r="M678" s="117"/>
      <c r="N678" s="117"/>
      <c r="O678" s="105"/>
      <c r="P678" s="17"/>
      <c r="Q678" s="17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s="22" customFormat="1" x14ac:dyDescent="0.3">
      <c r="A679" s="14"/>
      <c r="C679" s="16"/>
      <c r="D679" s="99"/>
      <c r="E679" s="99"/>
      <c r="F679" s="99"/>
      <c r="G679" s="99"/>
      <c r="H679" s="99"/>
      <c r="I679" s="3"/>
      <c r="J679" s="36"/>
      <c r="K679" s="117"/>
      <c r="L679" s="117"/>
      <c r="M679" s="117"/>
      <c r="N679" s="117"/>
      <c r="O679" s="105"/>
      <c r="P679" s="17"/>
      <c r="Q679" s="17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s="22" customFormat="1" x14ac:dyDescent="0.3">
      <c r="A680" s="14"/>
      <c r="C680" s="16"/>
      <c r="D680" s="99"/>
      <c r="E680" s="99"/>
      <c r="F680" s="99"/>
      <c r="G680" s="99"/>
      <c r="H680" s="99"/>
      <c r="I680" s="3"/>
      <c r="J680" s="36"/>
      <c r="K680" s="117"/>
      <c r="L680" s="117"/>
      <c r="M680" s="117"/>
      <c r="N680" s="117"/>
      <c r="O680" s="105"/>
      <c r="P680" s="17"/>
      <c r="Q680" s="17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s="22" customFormat="1" x14ac:dyDescent="0.3">
      <c r="A681" s="14"/>
      <c r="C681" s="16"/>
      <c r="D681" s="99"/>
      <c r="E681" s="99"/>
      <c r="F681" s="99"/>
      <c r="G681" s="99"/>
      <c r="H681" s="99"/>
      <c r="I681" s="3"/>
      <c r="J681" s="36"/>
      <c r="K681" s="117"/>
      <c r="L681" s="117"/>
      <c r="M681" s="117"/>
      <c r="N681" s="117"/>
      <c r="O681" s="105"/>
      <c r="P681" s="17"/>
      <c r="Q681" s="17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s="22" customFormat="1" x14ac:dyDescent="0.3">
      <c r="A682" s="14"/>
      <c r="C682" s="16"/>
      <c r="D682" s="99"/>
      <c r="E682" s="99"/>
      <c r="F682" s="99"/>
      <c r="G682" s="99"/>
      <c r="H682" s="99"/>
      <c r="I682" s="3"/>
      <c r="J682" s="36"/>
      <c r="K682" s="117"/>
      <c r="L682" s="117"/>
      <c r="M682" s="117"/>
      <c r="N682" s="117"/>
      <c r="O682" s="105"/>
      <c r="P682" s="17"/>
      <c r="Q682" s="17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s="22" customFormat="1" x14ac:dyDescent="0.3">
      <c r="A683" s="14"/>
      <c r="C683" s="16"/>
      <c r="D683" s="99"/>
      <c r="E683" s="99"/>
      <c r="F683" s="99"/>
      <c r="G683" s="99"/>
      <c r="H683" s="99"/>
      <c r="I683" s="3"/>
      <c r="J683" s="36"/>
      <c r="K683" s="117"/>
      <c r="L683" s="117"/>
      <c r="M683" s="117"/>
      <c r="N683" s="117"/>
      <c r="O683" s="105"/>
      <c r="P683" s="17"/>
      <c r="Q683" s="17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s="22" customFormat="1" x14ac:dyDescent="0.3">
      <c r="A684" s="14"/>
      <c r="C684" s="16"/>
      <c r="D684" s="99"/>
      <c r="E684" s="99"/>
      <c r="F684" s="99"/>
      <c r="G684" s="99"/>
      <c r="H684" s="99"/>
      <c r="I684" s="3"/>
      <c r="J684" s="36"/>
      <c r="K684" s="117"/>
      <c r="L684" s="117"/>
      <c r="M684" s="117"/>
      <c r="N684" s="117"/>
      <c r="O684" s="105"/>
      <c r="P684" s="17"/>
      <c r="Q684" s="17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s="22" customFormat="1" x14ac:dyDescent="0.3">
      <c r="A685" s="14"/>
      <c r="C685" s="16"/>
      <c r="D685" s="99"/>
      <c r="E685" s="99"/>
      <c r="F685" s="99"/>
      <c r="G685" s="99"/>
      <c r="H685" s="99"/>
      <c r="I685" s="3"/>
      <c r="J685" s="36"/>
      <c r="K685" s="117"/>
      <c r="L685" s="117"/>
      <c r="M685" s="117"/>
      <c r="N685" s="117"/>
      <c r="O685" s="105"/>
      <c r="P685" s="17"/>
      <c r="Q685" s="17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s="22" customFormat="1" x14ac:dyDescent="0.3">
      <c r="A686" s="14"/>
      <c r="C686" s="16"/>
      <c r="D686" s="99"/>
      <c r="E686" s="99"/>
      <c r="F686" s="99"/>
      <c r="G686" s="99"/>
      <c r="H686" s="99"/>
      <c r="I686" s="3"/>
      <c r="J686" s="36"/>
      <c r="K686" s="117"/>
      <c r="L686" s="117"/>
      <c r="M686" s="117"/>
      <c r="N686" s="117"/>
      <c r="O686" s="105"/>
      <c r="P686" s="17"/>
      <c r="Q686" s="17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s="22" customFormat="1" x14ac:dyDescent="0.3">
      <c r="A687" s="14"/>
      <c r="C687" s="16"/>
      <c r="D687" s="99"/>
      <c r="E687" s="99"/>
      <c r="F687" s="99"/>
      <c r="G687" s="99"/>
      <c r="H687" s="99"/>
      <c r="I687" s="3"/>
      <c r="J687" s="36"/>
      <c r="K687" s="117"/>
      <c r="L687" s="117"/>
      <c r="M687" s="117"/>
      <c r="N687" s="117"/>
      <c r="O687" s="105"/>
      <c r="P687" s="17"/>
      <c r="Q687" s="17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s="22" customFormat="1" x14ac:dyDescent="0.3">
      <c r="A688" s="14"/>
      <c r="C688" s="16"/>
      <c r="D688" s="99"/>
      <c r="E688" s="99"/>
      <c r="F688" s="99"/>
      <c r="G688" s="99"/>
      <c r="H688" s="99"/>
      <c r="I688" s="3"/>
      <c r="J688" s="36"/>
      <c r="K688" s="117"/>
      <c r="L688" s="117"/>
      <c r="M688" s="117"/>
      <c r="N688" s="117"/>
      <c r="O688" s="105"/>
      <c r="P688" s="17"/>
      <c r="Q688" s="17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s="22" customFormat="1" x14ac:dyDescent="0.3">
      <c r="A689" s="14"/>
      <c r="C689" s="16"/>
      <c r="D689" s="99"/>
      <c r="E689" s="99"/>
      <c r="F689" s="99"/>
      <c r="G689" s="99"/>
      <c r="H689" s="99"/>
      <c r="I689" s="3"/>
      <c r="J689" s="36"/>
      <c r="K689" s="117"/>
      <c r="L689" s="117"/>
      <c r="M689" s="117"/>
      <c r="N689" s="117"/>
      <c r="O689" s="105"/>
      <c r="P689" s="17"/>
      <c r="Q689" s="17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s="22" customFormat="1" x14ac:dyDescent="0.3">
      <c r="A690" s="14"/>
      <c r="C690" s="16"/>
      <c r="D690" s="99"/>
      <c r="E690" s="99"/>
      <c r="F690" s="99"/>
      <c r="G690" s="99"/>
      <c r="H690" s="99"/>
      <c r="I690" s="3"/>
      <c r="J690" s="36"/>
      <c r="K690" s="117"/>
      <c r="L690" s="117"/>
      <c r="M690" s="117"/>
      <c r="N690" s="117"/>
      <c r="O690" s="105"/>
      <c r="P690" s="17"/>
      <c r="Q690" s="17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s="22" customFormat="1" x14ac:dyDescent="0.3">
      <c r="A691" s="14"/>
      <c r="C691" s="16"/>
      <c r="D691" s="99"/>
      <c r="E691" s="99"/>
      <c r="F691" s="99"/>
      <c r="G691" s="99"/>
      <c r="H691" s="99"/>
      <c r="I691" s="3"/>
      <c r="J691" s="36"/>
      <c r="K691" s="117"/>
      <c r="L691" s="117"/>
      <c r="M691" s="117"/>
      <c r="N691" s="117"/>
      <c r="O691" s="105"/>
      <c r="P691" s="17"/>
      <c r="Q691" s="17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s="22" customFormat="1" x14ac:dyDescent="0.3">
      <c r="A692" s="14"/>
      <c r="C692" s="16"/>
      <c r="D692" s="99"/>
      <c r="E692" s="99"/>
      <c r="F692" s="99"/>
      <c r="G692" s="99"/>
      <c r="H692" s="99"/>
      <c r="I692" s="3"/>
      <c r="J692" s="36"/>
      <c r="K692" s="117"/>
      <c r="L692" s="117"/>
      <c r="M692" s="117"/>
      <c r="N692" s="117"/>
      <c r="O692" s="105"/>
      <c r="P692" s="17"/>
      <c r="Q692" s="17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s="22" customFormat="1" x14ac:dyDescent="0.3">
      <c r="A693" s="14"/>
      <c r="C693" s="16"/>
      <c r="D693" s="99"/>
      <c r="E693" s="99"/>
      <c r="F693" s="99"/>
      <c r="G693" s="99"/>
      <c r="H693" s="99"/>
      <c r="I693" s="3"/>
      <c r="J693" s="36"/>
      <c r="K693" s="117"/>
      <c r="L693" s="117"/>
      <c r="M693" s="117"/>
      <c r="N693" s="117"/>
      <c r="O693" s="105"/>
      <c r="P693" s="17"/>
      <c r="Q693" s="17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s="22" customFormat="1" x14ac:dyDescent="0.3">
      <c r="A694" s="14"/>
      <c r="C694" s="16"/>
      <c r="D694" s="99"/>
      <c r="E694" s="99"/>
      <c r="F694" s="99"/>
      <c r="G694" s="99"/>
      <c r="H694" s="99"/>
      <c r="I694" s="3"/>
      <c r="J694" s="36"/>
      <c r="K694" s="117"/>
      <c r="L694" s="117"/>
      <c r="M694" s="117"/>
      <c r="N694" s="117"/>
      <c r="O694" s="105"/>
      <c r="P694" s="17"/>
      <c r="Q694" s="17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s="22" customFormat="1" x14ac:dyDescent="0.3">
      <c r="A695" s="14"/>
      <c r="C695" s="16"/>
      <c r="D695" s="99"/>
      <c r="E695" s="99"/>
      <c r="F695" s="99"/>
      <c r="G695" s="99"/>
      <c r="H695" s="99"/>
      <c r="I695" s="3"/>
      <c r="J695" s="36"/>
      <c r="K695" s="117"/>
      <c r="L695" s="117"/>
      <c r="M695" s="117"/>
      <c r="N695" s="117"/>
      <c r="O695" s="105"/>
      <c r="P695" s="17"/>
      <c r="Q695" s="17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s="22" customFormat="1" x14ac:dyDescent="0.3">
      <c r="A696" s="14"/>
      <c r="C696" s="16"/>
      <c r="D696" s="99"/>
      <c r="E696" s="99"/>
      <c r="F696" s="99"/>
      <c r="G696" s="99"/>
      <c r="H696" s="99"/>
      <c r="I696" s="3"/>
      <c r="J696" s="36"/>
      <c r="K696" s="117"/>
      <c r="L696" s="117"/>
      <c r="M696" s="117"/>
      <c r="N696" s="117"/>
      <c r="O696" s="105"/>
      <c r="P696" s="17"/>
      <c r="Q696" s="17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s="22" customFormat="1" x14ac:dyDescent="0.3">
      <c r="A697" s="14"/>
      <c r="C697" s="16"/>
      <c r="D697" s="99"/>
      <c r="E697" s="99"/>
      <c r="F697" s="99"/>
      <c r="G697" s="99"/>
      <c r="H697" s="99"/>
      <c r="I697" s="3"/>
      <c r="J697" s="36"/>
      <c r="K697" s="117"/>
      <c r="L697" s="117"/>
      <c r="M697" s="117"/>
      <c r="N697" s="117"/>
      <c r="O697" s="105"/>
      <c r="P697" s="17"/>
      <c r="Q697" s="17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s="22" customFormat="1" x14ac:dyDescent="0.3">
      <c r="A698" s="14"/>
      <c r="C698" s="16"/>
      <c r="D698" s="99"/>
      <c r="E698" s="99"/>
      <c r="F698" s="99"/>
      <c r="G698" s="99"/>
      <c r="H698" s="99"/>
      <c r="I698" s="3"/>
      <c r="J698" s="36"/>
      <c r="K698" s="117"/>
      <c r="L698" s="117"/>
      <c r="M698" s="117"/>
      <c r="N698" s="117"/>
      <c r="O698" s="105"/>
      <c r="P698" s="17"/>
      <c r="Q698" s="17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s="22" customFormat="1" x14ac:dyDescent="0.3">
      <c r="A699" s="14"/>
      <c r="C699" s="16"/>
      <c r="D699" s="99"/>
      <c r="E699" s="99"/>
      <c r="F699" s="99"/>
      <c r="G699" s="99"/>
      <c r="H699" s="99"/>
      <c r="I699" s="3"/>
      <c r="J699" s="36"/>
      <c r="K699" s="117"/>
      <c r="L699" s="117"/>
      <c r="M699" s="117"/>
      <c r="N699" s="117"/>
      <c r="O699" s="105"/>
      <c r="P699" s="17"/>
      <c r="Q699" s="17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s="22" customFormat="1" x14ac:dyDescent="0.3">
      <c r="A700" s="14"/>
      <c r="C700" s="16"/>
      <c r="D700" s="99"/>
      <c r="E700" s="99"/>
      <c r="F700" s="99"/>
      <c r="G700" s="99"/>
      <c r="H700" s="99"/>
      <c r="I700" s="3"/>
      <c r="J700" s="36"/>
      <c r="K700" s="117"/>
      <c r="L700" s="117"/>
      <c r="M700" s="117"/>
      <c r="N700" s="117"/>
      <c r="O700" s="105"/>
      <c r="P700" s="17"/>
      <c r="Q700" s="17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s="22" customFormat="1" x14ac:dyDescent="0.3">
      <c r="A701" s="14"/>
      <c r="C701" s="16"/>
      <c r="D701" s="99"/>
      <c r="E701" s="99"/>
      <c r="F701" s="99"/>
      <c r="G701" s="99"/>
      <c r="H701" s="99"/>
      <c r="I701" s="3"/>
      <c r="J701" s="36"/>
      <c r="K701" s="117"/>
      <c r="L701" s="117"/>
      <c r="M701" s="117"/>
      <c r="N701" s="117"/>
      <c r="O701" s="105"/>
      <c r="P701" s="17"/>
      <c r="Q701" s="17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s="22" customFormat="1" x14ac:dyDescent="0.3">
      <c r="A702" s="14"/>
      <c r="C702" s="16"/>
      <c r="D702" s="99"/>
      <c r="E702" s="99"/>
      <c r="F702" s="99"/>
      <c r="G702" s="99"/>
      <c r="H702" s="99"/>
      <c r="I702" s="3"/>
      <c r="J702" s="36"/>
      <c r="K702" s="117"/>
      <c r="L702" s="117"/>
      <c r="M702" s="117"/>
      <c r="N702" s="117"/>
      <c r="O702" s="105"/>
      <c r="P702" s="17"/>
      <c r="Q702" s="17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s="22" customFormat="1" x14ac:dyDescent="0.3">
      <c r="A703" s="14"/>
      <c r="C703" s="16"/>
      <c r="D703" s="99"/>
      <c r="E703" s="99"/>
      <c r="F703" s="99"/>
      <c r="G703" s="99"/>
      <c r="H703" s="99"/>
      <c r="I703" s="3"/>
      <c r="J703" s="36"/>
      <c r="K703" s="117"/>
      <c r="L703" s="117"/>
      <c r="M703" s="117"/>
      <c r="N703" s="117"/>
      <c r="O703" s="105"/>
      <c r="P703" s="17"/>
      <c r="Q703" s="17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s="22" customFormat="1" x14ac:dyDescent="0.3">
      <c r="A704" s="14"/>
      <c r="C704" s="16"/>
      <c r="D704" s="99"/>
      <c r="E704" s="99"/>
      <c r="F704" s="99"/>
      <c r="G704" s="99"/>
      <c r="H704" s="99"/>
      <c r="I704" s="3"/>
      <c r="J704" s="36"/>
      <c r="K704" s="117"/>
      <c r="L704" s="117"/>
      <c r="M704" s="117"/>
      <c r="N704" s="117"/>
      <c r="O704" s="105"/>
      <c r="P704" s="17"/>
      <c r="Q704" s="17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s="22" customFormat="1" x14ac:dyDescent="0.3">
      <c r="A705" s="14"/>
      <c r="C705" s="16"/>
      <c r="D705" s="99"/>
      <c r="E705" s="99"/>
      <c r="F705" s="99"/>
      <c r="G705" s="99"/>
      <c r="H705" s="99"/>
      <c r="I705" s="3"/>
      <c r="J705" s="36"/>
      <c r="K705" s="117"/>
      <c r="L705" s="117"/>
      <c r="M705" s="117"/>
      <c r="N705" s="117"/>
      <c r="O705" s="105"/>
      <c r="P705" s="17"/>
      <c r="Q705" s="17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s="22" customFormat="1" x14ac:dyDescent="0.3">
      <c r="A706" s="14"/>
      <c r="C706" s="16"/>
      <c r="D706" s="99"/>
      <c r="E706" s="99"/>
      <c r="F706" s="99"/>
      <c r="G706" s="99"/>
      <c r="H706" s="99"/>
      <c r="I706" s="3"/>
      <c r="J706" s="36"/>
      <c r="K706" s="117"/>
      <c r="L706" s="117"/>
      <c r="M706" s="117"/>
      <c r="N706" s="117"/>
      <c r="O706" s="105"/>
      <c r="P706" s="17"/>
      <c r="Q706" s="17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s="22" customFormat="1" x14ac:dyDescent="0.3">
      <c r="A707" s="14"/>
      <c r="C707" s="16"/>
      <c r="D707" s="99"/>
      <c r="E707" s="99"/>
      <c r="F707" s="99"/>
      <c r="G707" s="99"/>
      <c r="H707" s="99"/>
      <c r="I707" s="3"/>
      <c r="J707" s="36"/>
      <c r="K707" s="117"/>
      <c r="L707" s="117"/>
      <c r="M707" s="117"/>
      <c r="N707" s="117"/>
      <c r="O707" s="105"/>
      <c r="P707" s="17"/>
      <c r="Q707" s="17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s="22" customFormat="1" x14ac:dyDescent="0.3">
      <c r="A708" s="14"/>
      <c r="C708" s="16"/>
      <c r="D708" s="99"/>
      <c r="E708" s="99"/>
      <c r="F708" s="99"/>
      <c r="G708" s="99"/>
      <c r="H708" s="99"/>
      <c r="I708" s="3"/>
      <c r="J708" s="36"/>
      <c r="K708" s="117"/>
      <c r="L708" s="117"/>
      <c r="M708" s="117"/>
      <c r="N708" s="117"/>
      <c r="O708" s="105"/>
      <c r="P708" s="17"/>
      <c r="Q708" s="17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s="22" customFormat="1" x14ac:dyDescent="0.3">
      <c r="A709" s="17"/>
      <c r="C709" s="16"/>
      <c r="D709" s="99"/>
      <c r="E709" s="99"/>
      <c r="F709" s="99"/>
      <c r="G709" s="99"/>
      <c r="H709" s="99"/>
      <c r="I709" s="3"/>
      <c r="J709" s="36"/>
      <c r="K709" s="117"/>
      <c r="L709" s="117"/>
      <c r="M709" s="117"/>
      <c r="N709" s="117"/>
      <c r="O709" s="105"/>
      <c r="P709" s="17"/>
      <c r="Q709" s="17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s="22" customFormat="1" x14ac:dyDescent="0.3">
      <c r="A710" s="17"/>
      <c r="C710" s="16"/>
      <c r="D710" s="99"/>
      <c r="E710" s="99"/>
      <c r="F710" s="99"/>
      <c r="G710" s="99"/>
      <c r="H710" s="99"/>
      <c r="I710" s="3"/>
      <c r="J710" s="36"/>
      <c r="K710" s="117"/>
      <c r="L710" s="117"/>
      <c r="M710" s="117"/>
      <c r="N710" s="117"/>
      <c r="O710" s="105"/>
      <c r="P710" s="17"/>
      <c r="Q710" s="17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s="22" customFormat="1" x14ac:dyDescent="0.3">
      <c r="A711" s="17"/>
      <c r="C711" s="16"/>
      <c r="D711" s="99"/>
      <c r="E711" s="99"/>
      <c r="F711" s="99"/>
      <c r="G711" s="99"/>
      <c r="H711" s="99"/>
      <c r="I711" s="3"/>
      <c r="J711" s="36"/>
      <c r="K711" s="117"/>
      <c r="L711" s="117"/>
      <c r="M711" s="117"/>
      <c r="N711" s="117"/>
      <c r="O711" s="105"/>
      <c r="P711" s="17"/>
      <c r="Q711" s="17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s="22" customFormat="1" x14ac:dyDescent="0.3">
      <c r="A712" s="17"/>
      <c r="C712" s="16"/>
      <c r="D712" s="99"/>
      <c r="E712" s="99"/>
      <c r="F712" s="99"/>
      <c r="G712" s="99"/>
      <c r="H712" s="99"/>
      <c r="I712" s="3"/>
      <c r="J712" s="36"/>
      <c r="K712" s="117"/>
      <c r="L712" s="117"/>
      <c r="M712" s="117"/>
      <c r="N712" s="117"/>
      <c r="O712" s="105"/>
      <c r="P712" s="17"/>
      <c r="Q712" s="17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s="22" customFormat="1" x14ac:dyDescent="0.3">
      <c r="A713" s="17"/>
      <c r="C713" s="16"/>
      <c r="D713" s="99"/>
      <c r="E713" s="99"/>
      <c r="F713" s="99"/>
      <c r="G713" s="99"/>
      <c r="H713" s="99"/>
      <c r="I713" s="3"/>
      <c r="J713" s="36"/>
      <c r="K713" s="117"/>
      <c r="L713" s="117"/>
      <c r="M713" s="117"/>
      <c r="N713" s="117"/>
      <c r="O713" s="105"/>
      <c r="P713" s="17"/>
      <c r="Q713" s="17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s="22" customFormat="1" x14ac:dyDescent="0.3">
      <c r="A714" s="17"/>
      <c r="C714" s="16"/>
      <c r="D714" s="99"/>
      <c r="E714" s="99"/>
      <c r="F714" s="99"/>
      <c r="G714" s="99"/>
      <c r="H714" s="99"/>
      <c r="I714" s="3"/>
      <c r="J714" s="36"/>
      <c r="K714" s="117"/>
      <c r="L714" s="117"/>
      <c r="M714" s="117"/>
      <c r="N714" s="117"/>
      <c r="O714" s="105"/>
      <c r="P714" s="17"/>
      <c r="Q714" s="17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s="22" customFormat="1" x14ac:dyDescent="0.3">
      <c r="A715" s="17"/>
      <c r="C715" s="16"/>
      <c r="D715" s="99"/>
      <c r="E715" s="99"/>
      <c r="F715" s="99"/>
      <c r="G715" s="99"/>
      <c r="H715" s="99"/>
      <c r="I715" s="3"/>
      <c r="J715" s="36"/>
      <c r="K715" s="117"/>
      <c r="L715" s="117"/>
      <c r="M715" s="117"/>
      <c r="N715" s="117"/>
      <c r="O715" s="105"/>
      <c r="P715" s="17"/>
      <c r="Q715" s="17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s="22" customFormat="1" x14ac:dyDescent="0.3">
      <c r="A716" s="17"/>
      <c r="C716" s="16"/>
      <c r="D716" s="99"/>
      <c r="E716" s="99"/>
      <c r="F716" s="99"/>
      <c r="G716" s="99"/>
      <c r="H716" s="99"/>
      <c r="I716" s="3"/>
      <c r="J716" s="36"/>
      <c r="K716" s="117"/>
      <c r="L716" s="117"/>
      <c r="M716" s="117"/>
      <c r="N716" s="117"/>
      <c r="O716" s="105"/>
      <c r="P716" s="17"/>
      <c r="Q716" s="17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s="22" customFormat="1" x14ac:dyDescent="0.3">
      <c r="A717" s="17"/>
      <c r="C717" s="16"/>
      <c r="D717" s="99"/>
      <c r="E717" s="99"/>
      <c r="F717" s="99"/>
      <c r="G717" s="99"/>
      <c r="H717" s="99"/>
      <c r="I717" s="3"/>
      <c r="J717" s="36"/>
      <c r="K717" s="117"/>
      <c r="L717" s="117"/>
      <c r="M717" s="117"/>
      <c r="N717" s="117"/>
      <c r="O717" s="105"/>
      <c r="P717" s="17"/>
      <c r="Q717" s="17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s="22" customFormat="1" x14ac:dyDescent="0.3">
      <c r="A718" s="17"/>
      <c r="C718" s="16"/>
      <c r="D718" s="99"/>
      <c r="E718" s="99"/>
      <c r="F718" s="99"/>
      <c r="G718" s="99"/>
      <c r="H718" s="99"/>
      <c r="I718" s="3"/>
      <c r="J718" s="36"/>
      <c r="K718" s="117"/>
      <c r="L718" s="117"/>
      <c r="M718" s="117"/>
      <c r="N718" s="117"/>
      <c r="O718" s="105"/>
      <c r="P718" s="17"/>
      <c r="Q718" s="17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s="22" customFormat="1" x14ac:dyDescent="0.3">
      <c r="A719" s="17"/>
      <c r="C719" s="16"/>
      <c r="D719" s="99"/>
      <c r="E719" s="99"/>
      <c r="F719" s="99"/>
      <c r="G719" s="99"/>
      <c r="H719" s="99"/>
      <c r="I719" s="3"/>
      <c r="J719" s="36"/>
      <c r="K719" s="117"/>
      <c r="L719" s="117"/>
      <c r="M719" s="117"/>
      <c r="N719" s="117"/>
      <c r="O719" s="105"/>
      <c r="P719" s="17"/>
      <c r="Q719" s="17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s="22" customFormat="1" x14ac:dyDescent="0.3">
      <c r="A720" s="17"/>
      <c r="C720" s="16"/>
      <c r="D720" s="99"/>
      <c r="E720" s="99"/>
      <c r="F720" s="99"/>
      <c r="G720" s="99"/>
      <c r="H720" s="99"/>
      <c r="I720" s="3"/>
      <c r="J720" s="36"/>
      <c r="K720" s="117"/>
      <c r="L720" s="117"/>
      <c r="M720" s="117"/>
      <c r="N720" s="117"/>
      <c r="O720" s="105"/>
      <c r="P720" s="17"/>
      <c r="Q720" s="17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s="22" customFormat="1" x14ac:dyDescent="0.3">
      <c r="A721" s="17"/>
      <c r="C721" s="16"/>
      <c r="D721" s="99"/>
      <c r="E721" s="99"/>
      <c r="F721" s="99"/>
      <c r="G721" s="99"/>
      <c r="H721" s="99"/>
      <c r="I721" s="3"/>
      <c r="J721" s="36"/>
      <c r="K721" s="117"/>
      <c r="L721" s="117"/>
      <c r="M721" s="117"/>
      <c r="N721" s="117"/>
      <c r="O721" s="105"/>
      <c r="P721" s="17"/>
      <c r="Q721" s="17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s="22" customFormat="1" x14ac:dyDescent="0.3">
      <c r="A722" s="17"/>
      <c r="C722" s="16"/>
      <c r="D722" s="99"/>
      <c r="E722" s="99"/>
      <c r="F722" s="99"/>
      <c r="G722" s="99"/>
      <c r="H722" s="99"/>
      <c r="I722" s="3"/>
      <c r="J722" s="36"/>
      <c r="K722" s="117"/>
      <c r="L722" s="117"/>
      <c r="M722" s="117"/>
      <c r="N722" s="117"/>
      <c r="O722" s="105"/>
      <c r="P722" s="17"/>
      <c r="Q722" s="17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s="22" customFormat="1" x14ac:dyDescent="0.3">
      <c r="A723" s="17"/>
      <c r="C723" s="16"/>
      <c r="D723" s="99"/>
      <c r="E723" s="99"/>
      <c r="F723" s="99"/>
      <c r="G723" s="99"/>
      <c r="H723" s="99"/>
      <c r="I723" s="3"/>
      <c r="J723" s="36"/>
      <c r="K723" s="117"/>
      <c r="L723" s="117"/>
      <c r="M723" s="117"/>
      <c r="N723" s="117"/>
      <c r="O723" s="105"/>
      <c r="P723" s="17"/>
      <c r="Q723" s="17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s="22" customFormat="1" x14ac:dyDescent="0.3">
      <c r="A724" s="17"/>
      <c r="C724" s="16"/>
      <c r="D724" s="99"/>
      <c r="E724" s="99"/>
      <c r="F724" s="99"/>
      <c r="G724" s="99"/>
      <c r="H724" s="99"/>
      <c r="I724" s="3"/>
      <c r="J724" s="36"/>
      <c r="K724" s="117"/>
      <c r="L724" s="117"/>
      <c r="M724" s="117"/>
      <c r="N724" s="117"/>
      <c r="O724" s="105"/>
      <c r="P724" s="17"/>
      <c r="Q724" s="17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s="22" customFormat="1" x14ac:dyDescent="0.3">
      <c r="A725" s="17"/>
      <c r="C725" s="16"/>
      <c r="D725" s="99"/>
      <c r="E725" s="99"/>
      <c r="F725" s="99"/>
      <c r="G725" s="99"/>
      <c r="H725" s="99"/>
      <c r="I725" s="3"/>
      <c r="J725" s="36"/>
      <c r="K725" s="117"/>
      <c r="L725" s="117"/>
      <c r="M725" s="117"/>
      <c r="N725" s="117"/>
      <c r="O725" s="105"/>
      <c r="P725" s="17"/>
      <c r="Q725" s="17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s="22" customFormat="1" x14ac:dyDescent="0.3">
      <c r="A726" s="17"/>
      <c r="C726" s="16"/>
      <c r="D726" s="99"/>
      <c r="E726" s="99"/>
      <c r="F726" s="99"/>
      <c r="G726" s="99"/>
      <c r="H726" s="99"/>
      <c r="I726" s="3"/>
      <c r="J726" s="36"/>
      <c r="K726" s="117"/>
      <c r="L726" s="117"/>
      <c r="M726" s="117"/>
      <c r="N726" s="117"/>
      <c r="O726" s="105"/>
      <c r="P726" s="17"/>
      <c r="Q726" s="17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s="22" customFormat="1" x14ac:dyDescent="0.3">
      <c r="A727" s="17"/>
      <c r="C727" s="16"/>
      <c r="D727" s="99"/>
      <c r="E727" s="99"/>
      <c r="F727" s="99"/>
      <c r="G727" s="99"/>
      <c r="H727" s="99"/>
      <c r="I727" s="3"/>
      <c r="J727" s="36"/>
      <c r="K727" s="117"/>
      <c r="L727" s="117"/>
      <c r="M727" s="117"/>
      <c r="N727" s="117"/>
      <c r="O727" s="105"/>
      <c r="P727" s="17"/>
      <c r="Q727" s="17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s="22" customFormat="1" x14ac:dyDescent="0.3">
      <c r="A728" s="17"/>
      <c r="C728" s="16"/>
      <c r="D728" s="99"/>
      <c r="E728" s="99"/>
      <c r="F728" s="99"/>
      <c r="G728" s="99"/>
      <c r="H728" s="99"/>
      <c r="I728" s="3"/>
      <c r="J728" s="36"/>
      <c r="K728" s="117"/>
      <c r="L728" s="117"/>
      <c r="M728" s="117"/>
      <c r="N728" s="117"/>
      <c r="O728" s="105"/>
      <c r="P728" s="17"/>
      <c r="Q728" s="17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s="22" customFormat="1" x14ac:dyDescent="0.3">
      <c r="A729" s="17"/>
      <c r="C729" s="16"/>
      <c r="D729" s="99"/>
      <c r="E729" s="99"/>
      <c r="F729" s="99"/>
      <c r="G729" s="99"/>
      <c r="H729" s="99"/>
      <c r="I729" s="3"/>
      <c r="J729" s="36"/>
      <c r="K729" s="117"/>
      <c r="L729" s="117"/>
      <c r="M729" s="117"/>
      <c r="N729" s="117"/>
      <c r="O729" s="105"/>
      <c r="P729" s="17"/>
      <c r="Q729" s="17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s="22" customFormat="1" x14ac:dyDescent="0.3">
      <c r="A730" s="17"/>
      <c r="C730" s="16"/>
      <c r="D730" s="99"/>
      <c r="E730" s="99"/>
      <c r="F730" s="99"/>
      <c r="G730" s="99"/>
      <c r="H730" s="99"/>
      <c r="I730" s="3"/>
      <c r="J730" s="36"/>
      <c r="K730" s="117"/>
      <c r="L730" s="117"/>
      <c r="M730" s="117"/>
      <c r="N730" s="117"/>
      <c r="O730" s="105"/>
      <c r="P730" s="17"/>
      <c r="Q730" s="17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s="22" customFormat="1" x14ac:dyDescent="0.3">
      <c r="A731" s="17"/>
      <c r="C731" s="16"/>
      <c r="D731" s="99"/>
      <c r="E731" s="99"/>
      <c r="F731" s="99"/>
      <c r="G731" s="99"/>
      <c r="H731" s="99"/>
      <c r="I731" s="3"/>
      <c r="J731" s="36"/>
      <c r="K731" s="117"/>
      <c r="L731" s="117"/>
      <c r="M731" s="117"/>
      <c r="N731" s="117"/>
      <c r="O731" s="105"/>
      <c r="P731" s="17"/>
      <c r="Q731" s="17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s="22" customFormat="1" x14ac:dyDescent="0.3">
      <c r="A732" s="17"/>
      <c r="C732" s="16"/>
      <c r="D732" s="99"/>
      <c r="E732" s="99"/>
      <c r="F732" s="99"/>
      <c r="G732" s="99"/>
      <c r="H732" s="99"/>
      <c r="I732" s="3"/>
      <c r="J732" s="36"/>
      <c r="K732" s="117"/>
      <c r="L732" s="117"/>
      <c r="M732" s="117"/>
      <c r="N732" s="117"/>
      <c r="O732" s="105"/>
      <c r="P732" s="17"/>
      <c r="Q732" s="17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s="22" customFormat="1" x14ac:dyDescent="0.3">
      <c r="A733" s="17"/>
      <c r="C733" s="16"/>
      <c r="D733" s="99"/>
      <c r="E733" s="99"/>
      <c r="F733" s="99"/>
      <c r="G733" s="99"/>
      <c r="H733" s="99"/>
      <c r="I733" s="3"/>
      <c r="J733" s="36"/>
      <c r="K733" s="117"/>
      <c r="L733" s="117"/>
      <c r="M733" s="117"/>
      <c r="N733" s="117"/>
      <c r="O733" s="105"/>
      <c r="P733" s="17"/>
      <c r="Q733" s="17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s="22" customFormat="1" x14ac:dyDescent="0.3">
      <c r="A734" s="17"/>
      <c r="C734" s="16"/>
      <c r="D734" s="99"/>
      <c r="E734" s="99"/>
      <c r="F734" s="99"/>
      <c r="G734" s="99"/>
      <c r="H734" s="99"/>
      <c r="I734" s="3"/>
      <c r="J734" s="36"/>
      <c r="K734" s="117"/>
      <c r="L734" s="117"/>
      <c r="M734" s="117"/>
      <c r="N734" s="117"/>
      <c r="O734" s="105"/>
      <c r="P734" s="17"/>
      <c r="Q734" s="17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s="22" customFormat="1" x14ac:dyDescent="0.3">
      <c r="A735" s="17"/>
      <c r="C735" s="16"/>
      <c r="D735" s="99"/>
      <c r="E735" s="99"/>
      <c r="F735" s="99"/>
      <c r="G735" s="99"/>
      <c r="H735" s="99"/>
      <c r="I735" s="3"/>
      <c r="J735" s="36"/>
      <c r="K735" s="117"/>
      <c r="L735" s="117"/>
      <c r="M735" s="117"/>
      <c r="N735" s="117"/>
      <c r="O735" s="105"/>
      <c r="P735" s="17"/>
      <c r="Q735" s="17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s="22" customFormat="1" x14ac:dyDescent="0.3">
      <c r="A736" s="17"/>
      <c r="C736" s="16"/>
      <c r="D736" s="99"/>
      <c r="E736" s="99"/>
      <c r="F736" s="99"/>
      <c r="G736" s="99"/>
      <c r="H736" s="99"/>
      <c r="I736" s="3"/>
      <c r="J736" s="36"/>
      <c r="K736" s="117"/>
      <c r="L736" s="117"/>
      <c r="M736" s="117"/>
      <c r="N736" s="117"/>
      <c r="O736" s="105"/>
      <c r="P736" s="17"/>
      <c r="Q736" s="17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s="22" customFormat="1" x14ac:dyDescent="0.3">
      <c r="A737" s="17"/>
      <c r="C737" s="16"/>
      <c r="D737" s="99"/>
      <c r="E737" s="99"/>
      <c r="F737" s="99"/>
      <c r="G737" s="99"/>
      <c r="H737" s="99"/>
      <c r="I737" s="3"/>
      <c r="J737" s="36"/>
      <c r="K737" s="117"/>
      <c r="L737" s="117"/>
      <c r="M737" s="117"/>
      <c r="N737" s="117"/>
      <c r="O737" s="105"/>
      <c r="P737" s="17"/>
      <c r="Q737" s="17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s="22" customFormat="1" x14ac:dyDescent="0.3">
      <c r="A738" s="17"/>
      <c r="C738" s="16"/>
      <c r="D738" s="99"/>
      <c r="E738" s="99"/>
      <c r="F738" s="99"/>
      <c r="G738" s="99"/>
      <c r="H738" s="99"/>
      <c r="I738" s="3"/>
      <c r="J738" s="36"/>
      <c r="K738" s="117"/>
      <c r="L738" s="117"/>
      <c r="M738" s="117"/>
      <c r="N738" s="117"/>
      <c r="O738" s="105"/>
      <c r="P738" s="17"/>
      <c r="Q738" s="17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s="22" customFormat="1" x14ac:dyDescent="0.3">
      <c r="A739" s="17"/>
      <c r="C739" s="16"/>
      <c r="D739" s="99"/>
      <c r="E739" s="99"/>
      <c r="F739" s="99"/>
      <c r="G739" s="99"/>
      <c r="H739" s="99"/>
      <c r="I739" s="3"/>
      <c r="J739" s="36"/>
      <c r="K739" s="117"/>
      <c r="L739" s="117"/>
      <c r="M739" s="117"/>
      <c r="N739" s="117"/>
      <c r="O739" s="105"/>
      <c r="P739" s="17"/>
      <c r="Q739" s="17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s="22" customFormat="1" x14ac:dyDescent="0.3">
      <c r="A740" s="17"/>
      <c r="C740" s="16"/>
      <c r="D740" s="99"/>
      <c r="E740" s="99"/>
      <c r="F740" s="99"/>
      <c r="G740" s="99"/>
      <c r="H740" s="99"/>
      <c r="I740" s="3"/>
      <c r="J740" s="36"/>
      <c r="K740" s="117"/>
      <c r="L740" s="117"/>
      <c r="M740" s="117"/>
      <c r="N740" s="117"/>
      <c r="O740" s="105"/>
      <c r="P740" s="17"/>
      <c r="Q740" s="17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s="22" customFormat="1" x14ac:dyDescent="0.3">
      <c r="A741" s="17"/>
      <c r="C741" s="16"/>
      <c r="D741" s="99"/>
      <c r="E741" s="99"/>
      <c r="F741" s="99"/>
      <c r="G741" s="99"/>
      <c r="H741" s="99"/>
      <c r="I741" s="3"/>
      <c r="J741" s="36"/>
      <c r="K741" s="117"/>
      <c r="L741" s="117"/>
      <c r="M741" s="117"/>
      <c r="N741" s="117"/>
      <c r="O741" s="105"/>
      <c r="P741" s="17"/>
      <c r="Q741" s="17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s="22" customFormat="1" x14ac:dyDescent="0.3">
      <c r="A742" s="17"/>
      <c r="C742" s="16"/>
      <c r="D742" s="99"/>
      <c r="E742" s="99"/>
      <c r="F742" s="99"/>
      <c r="G742" s="99"/>
      <c r="H742" s="99"/>
      <c r="I742" s="3"/>
      <c r="J742" s="36"/>
      <c r="K742" s="117"/>
      <c r="L742" s="117"/>
      <c r="M742" s="117"/>
      <c r="N742" s="117"/>
      <c r="O742" s="105"/>
      <c r="P742" s="17"/>
      <c r="Q742" s="17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s="22" customFormat="1" x14ac:dyDescent="0.3">
      <c r="A743" s="17"/>
      <c r="C743" s="16"/>
      <c r="D743" s="99"/>
      <c r="E743" s="99"/>
      <c r="F743" s="99"/>
      <c r="G743" s="99"/>
      <c r="H743" s="99"/>
      <c r="I743" s="3"/>
      <c r="J743" s="36"/>
      <c r="K743" s="117"/>
      <c r="L743" s="117"/>
      <c r="M743" s="117"/>
      <c r="N743" s="117"/>
      <c r="O743" s="105"/>
      <c r="P743" s="17"/>
      <c r="Q743" s="17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s="22" customFormat="1" x14ac:dyDescent="0.3">
      <c r="A744" s="17"/>
      <c r="C744" s="16"/>
      <c r="D744" s="99"/>
      <c r="E744" s="99"/>
      <c r="F744" s="99"/>
      <c r="G744" s="99"/>
      <c r="H744" s="99"/>
      <c r="I744" s="3"/>
      <c r="J744" s="36"/>
      <c r="K744" s="117"/>
      <c r="L744" s="117"/>
      <c r="M744" s="117"/>
      <c r="N744" s="117"/>
      <c r="O744" s="105"/>
      <c r="P744" s="17"/>
      <c r="Q744" s="17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s="22" customFormat="1" x14ac:dyDescent="0.3">
      <c r="A745" s="17"/>
      <c r="C745" s="16"/>
      <c r="D745" s="99"/>
      <c r="E745" s="99"/>
      <c r="F745" s="99"/>
      <c r="G745" s="99"/>
      <c r="H745" s="99"/>
      <c r="I745" s="3"/>
      <c r="J745" s="36"/>
      <c r="K745" s="117"/>
      <c r="L745" s="117"/>
      <c r="M745" s="117"/>
      <c r="N745" s="117"/>
      <c r="O745" s="105"/>
      <c r="P745" s="17"/>
      <c r="Q745" s="17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s="22" customFormat="1" x14ac:dyDescent="0.3">
      <c r="A746" s="17"/>
      <c r="C746" s="16"/>
      <c r="D746" s="99"/>
      <c r="E746" s="99"/>
      <c r="F746" s="99"/>
      <c r="G746" s="99"/>
      <c r="H746" s="99"/>
      <c r="I746" s="3"/>
      <c r="J746" s="36"/>
      <c r="K746" s="117"/>
      <c r="L746" s="117"/>
      <c r="M746" s="117"/>
      <c r="N746" s="117"/>
      <c r="O746" s="105"/>
      <c r="P746" s="17"/>
      <c r="Q746" s="17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s="22" customFormat="1" x14ac:dyDescent="0.3">
      <c r="A747" s="17"/>
      <c r="C747" s="16"/>
      <c r="D747" s="99"/>
      <c r="E747" s="99"/>
      <c r="F747" s="99"/>
      <c r="G747" s="99"/>
      <c r="H747" s="99"/>
      <c r="I747" s="3"/>
      <c r="J747" s="36"/>
      <c r="K747" s="117"/>
      <c r="L747" s="117"/>
      <c r="M747" s="117"/>
      <c r="N747" s="117"/>
      <c r="O747" s="105"/>
      <c r="P747" s="17"/>
      <c r="Q747" s="17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s="22" customFormat="1" x14ac:dyDescent="0.3">
      <c r="A748" s="17"/>
      <c r="C748" s="16"/>
      <c r="D748" s="99"/>
      <c r="E748" s="99"/>
      <c r="F748" s="99"/>
      <c r="G748" s="99"/>
      <c r="H748" s="99"/>
      <c r="I748" s="3"/>
      <c r="J748" s="36"/>
      <c r="K748" s="117"/>
      <c r="L748" s="117"/>
      <c r="M748" s="117"/>
      <c r="N748" s="117"/>
      <c r="O748" s="105"/>
      <c r="P748" s="17"/>
      <c r="Q748" s="17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s="22" customFormat="1" x14ac:dyDescent="0.3">
      <c r="A749" s="17"/>
      <c r="C749" s="16"/>
      <c r="D749" s="99"/>
      <c r="E749" s="99"/>
      <c r="F749" s="99"/>
      <c r="G749" s="99"/>
      <c r="H749" s="99"/>
      <c r="I749" s="3"/>
      <c r="J749" s="36"/>
      <c r="K749" s="117"/>
      <c r="L749" s="117"/>
      <c r="M749" s="117"/>
      <c r="N749" s="117"/>
      <c r="O749" s="105"/>
      <c r="P749" s="17"/>
      <c r="Q749" s="17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s="22" customFormat="1" x14ac:dyDescent="0.3">
      <c r="A750" s="17"/>
      <c r="C750" s="16"/>
      <c r="D750" s="99"/>
      <c r="E750" s="99"/>
      <c r="F750" s="99"/>
      <c r="G750" s="99"/>
      <c r="H750" s="99"/>
      <c r="I750" s="3"/>
      <c r="J750" s="36"/>
      <c r="K750" s="117"/>
      <c r="L750" s="117"/>
      <c r="M750" s="117"/>
      <c r="N750" s="117"/>
      <c r="O750" s="105"/>
      <c r="P750" s="17"/>
      <c r="Q750" s="17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s="22" customFormat="1" x14ac:dyDescent="0.3">
      <c r="A751" s="17"/>
      <c r="C751" s="16"/>
      <c r="D751" s="99"/>
      <c r="E751" s="99"/>
      <c r="F751" s="99"/>
      <c r="G751" s="99"/>
      <c r="H751" s="99"/>
      <c r="I751" s="3"/>
      <c r="J751" s="36"/>
      <c r="K751" s="117"/>
      <c r="L751" s="117"/>
      <c r="M751" s="117"/>
      <c r="N751" s="117"/>
      <c r="O751" s="105"/>
      <c r="P751" s="17"/>
      <c r="Q751" s="17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s="22" customFormat="1" x14ac:dyDescent="0.3">
      <c r="A752" s="17"/>
      <c r="C752" s="16"/>
      <c r="D752" s="99"/>
      <c r="E752" s="99"/>
      <c r="F752" s="99"/>
      <c r="G752" s="99"/>
      <c r="H752" s="99"/>
      <c r="I752" s="3"/>
      <c r="J752" s="36"/>
      <c r="K752" s="117"/>
      <c r="L752" s="117"/>
      <c r="M752" s="117"/>
      <c r="N752" s="117"/>
      <c r="O752" s="105"/>
      <c r="P752" s="17"/>
      <c r="Q752" s="17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s="22" customFormat="1" x14ac:dyDescent="0.3">
      <c r="A753" s="17"/>
      <c r="C753" s="16"/>
      <c r="D753" s="99"/>
      <c r="E753" s="99"/>
      <c r="F753" s="99"/>
      <c r="G753" s="99"/>
      <c r="H753" s="99"/>
      <c r="I753" s="3"/>
      <c r="J753" s="36"/>
      <c r="K753" s="117"/>
      <c r="L753" s="117"/>
      <c r="M753" s="117"/>
      <c r="N753" s="117"/>
      <c r="O753" s="105"/>
      <c r="P753" s="17"/>
      <c r="Q753" s="17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s="22" customFormat="1" x14ac:dyDescent="0.3">
      <c r="A754" s="17"/>
      <c r="C754" s="16"/>
      <c r="D754" s="99"/>
      <c r="E754" s="99"/>
      <c r="F754" s="99"/>
      <c r="G754" s="99"/>
      <c r="H754" s="99"/>
      <c r="I754" s="3"/>
      <c r="J754" s="36"/>
      <c r="K754" s="117"/>
      <c r="L754" s="117"/>
      <c r="M754" s="117"/>
      <c r="N754" s="117"/>
      <c r="O754" s="105"/>
      <c r="P754" s="17"/>
      <c r="Q754" s="17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s="22" customFormat="1" x14ac:dyDescent="0.3">
      <c r="A755" s="17"/>
      <c r="C755" s="16"/>
      <c r="D755" s="99"/>
      <c r="E755" s="99"/>
      <c r="F755" s="99"/>
      <c r="G755" s="99"/>
      <c r="H755" s="99"/>
      <c r="I755" s="3"/>
      <c r="J755" s="36"/>
      <c r="K755" s="117"/>
      <c r="L755" s="117"/>
      <c r="M755" s="117"/>
      <c r="N755" s="117"/>
      <c r="O755" s="105"/>
      <c r="P755" s="17"/>
      <c r="Q755" s="17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s="22" customFormat="1" x14ac:dyDescent="0.3">
      <c r="A756" s="17"/>
      <c r="C756" s="16"/>
      <c r="D756" s="99"/>
      <c r="E756" s="99"/>
      <c r="F756" s="99"/>
      <c r="G756" s="99"/>
      <c r="H756" s="99"/>
      <c r="I756" s="3"/>
      <c r="J756" s="36"/>
      <c r="K756" s="117"/>
      <c r="L756" s="117"/>
      <c r="M756" s="117"/>
      <c r="N756" s="117"/>
      <c r="O756" s="105"/>
      <c r="P756" s="17"/>
      <c r="Q756" s="17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</sheetData>
  <mergeCells count="5">
    <mergeCell ref="A3:A4"/>
    <mergeCell ref="B3:B4"/>
    <mergeCell ref="C3:D3"/>
    <mergeCell ref="E3:H3"/>
    <mergeCell ref="A112:B112"/>
  </mergeCells>
  <conditionalFormatting sqref="I108">
    <cfRule type="expression" dxfId="309" priority="738" stopIfTrue="1">
      <formula>AND(I108&lt;TODAY(),ISBLANK(#REF!))</formula>
    </cfRule>
  </conditionalFormatting>
  <conditionalFormatting sqref="B5">
    <cfRule type="expression" dxfId="308" priority="737" stopIfTrue="1">
      <formula>AND((#REF!-9)&gt;#REF!,ISBLANK(B5)=FALSE())</formula>
    </cfRule>
  </conditionalFormatting>
  <conditionalFormatting sqref="B7">
    <cfRule type="expression" dxfId="307" priority="736" stopIfTrue="1">
      <formula>AND((#REF!-9)&gt;#REF!,ISBLANK(B7)=FALSE())</formula>
    </cfRule>
  </conditionalFormatting>
  <conditionalFormatting sqref="B27">
    <cfRule type="expression" dxfId="306" priority="735" stopIfTrue="1">
      <formula>AND((#REF!-9)&gt;#REF!,ISBLANK(B27)=FALSE())</formula>
    </cfRule>
  </conditionalFormatting>
  <conditionalFormatting sqref="J20 J84:J86 J72">
    <cfRule type="cellIs" dxfId="305" priority="733" stopIfTrue="1" operator="notEqual">
      <formula>"Qui"</formula>
    </cfRule>
  </conditionalFormatting>
  <conditionalFormatting sqref="D58 D51:D52 D17:D20 D63:D64 D44 D82:D86 D72 D100 D75:D76 D13 D79">
    <cfRule type="expression" dxfId="304" priority="721" stopIfTrue="1">
      <formula>AND(D13&lt;TODAY(),ISBLANK(M13))</formula>
    </cfRule>
  </conditionalFormatting>
  <conditionalFormatting sqref="C20 B58 B51:B52 B17:B20 B67:C67 B63:B64 B82:C82 B44 E10:E14 C35:C37 C42 B75:C76 B84:B86 B72 B100:C100 B13:C13 E26 C79 B89:B91 B105">
    <cfRule type="expression" dxfId="303" priority="715" stopIfTrue="1">
      <formula>AND(B10&lt;TODAY(),ISBLANK(J10))</formula>
    </cfRule>
  </conditionalFormatting>
  <conditionalFormatting sqref="P20 P84:P86 P67 P72 P75:P76">
    <cfRule type="cellIs" dxfId="302" priority="732" stopIfTrue="1" operator="equal">
      <formula>"VERIFICAR!"</formula>
    </cfRule>
  </conditionalFormatting>
  <conditionalFormatting sqref="B15">
    <cfRule type="expression" dxfId="301" priority="734" stopIfTrue="1">
      <formula>AND((#REF!-9)&gt;#REF!,ISBLANK(B15)=FALSE())</formula>
    </cfRule>
  </conditionalFormatting>
  <conditionalFormatting sqref="P17">
    <cfRule type="cellIs" dxfId="300" priority="722" stopIfTrue="1" operator="equal">
      <formula>"VERIFICAR!"</formula>
    </cfRule>
  </conditionalFormatting>
  <conditionalFormatting sqref="J17">
    <cfRule type="cellIs" dxfId="299" priority="723" stopIfTrue="1" operator="notEqual">
      <formula>"Qui"</formula>
    </cfRule>
  </conditionalFormatting>
  <conditionalFormatting sqref="C17">
    <cfRule type="expression" dxfId="298" priority="717" stopIfTrue="1">
      <formula>AND(C17&lt;TODAY(),ISBLANK(K17))</formula>
    </cfRule>
  </conditionalFormatting>
  <conditionalFormatting sqref="B38">
    <cfRule type="expression" dxfId="297" priority="714" stopIfTrue="1">
      <formula>AND((#REF!-9)&gt;#REF!,ISBLANK(B38)=FALSE())</formula>
    </cfRule>
  </conditionalFormatting>
  <conditionalFormatting sqref="J76">
    <cfRule type="cellIs" dxfId="296" priority="630" stopIfTrue="1" operator="notEqual">
      <formula>"Qui"</formula>
    </cfRule>
  </conditionalFormatting>
  <conditionalFormatting sqref="B49">
    <cfRule type="expression" dxfId="295" priority="691" stopIfTrue="1">
      <formula>AND((#REF!-9)&gt;#REF!,ISBLANK(B49)=FALSE())</formula>
    </cfRule>
  </conditionalFormatting>
  <conditionalFormatting sqref="B65">
    <cfRule type="expression" dxfId="294" priority="690" stopIfTrue="1">
      <formula>AND((#REF!-9)&gt;#REF!,ISBLANK(B65)=FALSE())</formula>
    </cfRule>
  </conditionalFormatting>
  <conditionalFormatting sqref="B80">
    <cfRule type="expression" dxfId="293" priority="689" stopIfTrue="1">
      <formula>AND((#REF!-9)&gt;#REF!,ISBLANK(B80)=FALSE())</formula>
    </cfRule>
  </conditionalFormatting>
  <conditionalFormatting sqref="P18:P19">
    <cfRule type="cellIs" dxfId="292" priority="647" stopIfTrue="1" operator="equal">
      <formula>"VERIFICAR!"</formula>
    </cfRule>
  </conditionalFormatting>
  <conditionalFormatting sqref="J18:J19">
    <cfRule type="cellIs" dxfId="291" priority="648" stopIfTrue="1" operator="notEqual">
      <formula>"Qui"</formula>
    </cfRule>
  </conditionalFormatting>
  <conditionalFormatting sqref="P63">
    <cfRule type="cellIs" dxfId="290" priority="597" stopIfTrue="1" operator="equal">
      <formula>"VERIFICAR!"</formula>
    </cfRule>
  </conditionalFormatting>
  <conditionalFormatting sqref="I28">
    <cfRule type="expression" dxfId="289" priority="671" stopIfTrue="1">
      <formula>AND(I28&lt;TODAY(),ISBLANK(#REF!))</formula>
    </cfRule>
  </conditionalFormatting>
  <conditionalFormatting sqref="J63">
    <cfRule type="cellIs" dxfId="288" priority="598" stopIfTrue="1" operator="notEqual">
      <formula>"Qui"</formula>
    </cfRule>
  </conditionalFormatting>
  <conditionalFormatting sqref="P40">
    <cfRule type="cellIs" dxfId="287" priority="641" stopIfTrue="1" operator="equal">
      <formula>"VERIFICAR!"</formula>
    </cfRule>
  </conditionalFormatting>
  <conditionalFormatting sqref="J40">
    <cfRule type="cellIs" dxfId="286" priority="642" stopIfTrue="1" operator="notEqual">
      <formula>"Qui"</formula>
    </cfRule>
  </conditionalFormatting>
  <conditionalFormatting sqref="P44">
    <cfRule type="cellIs" dxfId="285" priority="636" stopIfTrue="1" operator="equal">
      <formula>"VERIFICAR!"</formula>
    </cfRule>
  </conditionalFormatting>
  <conditionalFormatting sqref="J44">
    <cfRule type="cellIs" dxfId="284" priority="637" stopIfTrue="1" operator="notEqual">
      <formula>"Qui"</formula>
    </cfRule>
  </conditionalFormatting>
  <conditionalFormatting sqref="P64">
    <cfRule type="cellIs" dxfId="283" priority="602" stopIfTrue="1" operator="equal">
      <formula>"VERIFICAR!"</formula>
    </cfRule>
  </conditionalFormatting>
  <conditionalFormatting sqref="J64">
    <cfRule type="cellIs" dxfId="282" priority="603" stopIfTrue="1" operator="notEqual">
      <formula>"Qui"</formula>
    </cfRule>
  </conditionalFormatting>
  <conditionalFormatting sqref="P58">
    <cfRule type="cellIs" dxfId="281" priority="582" stopIfTrue="1" operator="equal">
      <formula>"VERIFICAR!"</formula>
    </cfRule>
  </conditionalFormatting>
  <conditionalFormatting sqref="J58">
    <cfRule type="cellIs" dxfId="280" priority="583" stopIfTrue="1" operator="notEqual">
      <formula>"Qui"</formula>
    </cfRule>
  </conditionalFormatting>
  <conditionalFormatting sqref="P52">
    <cfRule type="cellIs" dxfId="279" priority="572" stopIfTrue="1" operator="equal">
      <formula>"VERIFICAR!"</formula>
    </cfRule>
  </conditionalFormatting>
  <conditionalFormatting sqref="J52">
    <cfRule type="cellIs" dxfId="278" priority="573" stopIfTrue="1" operator="notEqual">
      <formula>"Qui"</formula>
    </cfRule>
  </conditionalFormatting>
  <conditionalFormatting sqref="C51">
    <cfRule type="expression" dxfId="277" priority="559" stopIfTrue="1">
      <formula>AND(C51&lt;TODAY(),ISBLANK(K51))</formula>
    </cfRule>
  </conditionalFormatting>
  <conditionalFormatting sqref="P51">
    <cfRule type="cellIs" dxfId="276" priority="557" stopIfTrue="1" operator="equal">
      <formula>"VERIFICAR!"</formula>
    </cfRule>
  </conditionalFormatting>
  <conditionalFormatting sqref="J51">
    <cfRule type="cellIs" dxfId="275" priority="558" stopIfTrue="1" operator="notEqual">
      <formula>"Qui"</formula>
    </cfRule>
  </conditionalFormatting>
  <conditionalFormatting sqref="B59">
    <cfRule type="expression" dxfId="274" priority="554" stopIfTrue="1">
      <formula>AND((#REF!-9)&gt;#REF!,ISBLANK(B59)=FALSE())</formula>
    </cfRule>
  </conditionalFormatting>
  <conditionalFormatting sqref="J67 J75">
    <cfRule type="cellIs" dxfId="273" priority="553" stopIfTrue="1" operator="notEqual">
      <formula>"Qui"</formula>
    </cfRule>
  </conditionalFormatting>
  <conditionalFormatting sqref="P82">
    <cfRule type="cellIs" dxfId="272" priority="548" stopIfTrue="1" operator="equal">
      <formula>"VERIFICAR!"</formula>
    </cfRule>
  </conditionalFormatting>
  <conditionalFormatting sqref="J82">
    <cfRule type="cellIs" dxfId="271" priority="549" stopIfTrue="1" operator="notEqual">
      <formula>"Qui"</formula>
    </cfRule>
  </conditionalFormatting>
  <conditionalFormatting sqref="B96">
    <cfRule type="expression" dxfId="270" priority="546" stopIfTrue="1">
      <formula>AND((#REF!-9)&gt;#REF!,ISBLANK(B96)=FALSE())</formula>
    </cfRule>
  </conditionalFormatting>
  <conditionalFormatting sqref="D14">
    <cfRule type="expression" dxfId="269" priority="540" stopIfTrue="1">
      <formula>AND(D14&lt;TODAY(),ISBLANK(M14))</formula>
    </cfRule>
  </conditionalFormatting>
  <conditionalFormatting sqref="B14:C14">
    <cfRule type="expression" dxfId="268" priority="539" stopIfTrue="1">
      <formula>AND(B14&lt;TODAY(),ISBLANK(J14))</formula>
    </cfRule>
  </conditionalFormatting>
  <conditionalFormatting sqref="J14">
    <cfRule type="cellIs" dxfId="267" priority="537" stopIfTrue="1" operator="notEqual">
      <formula>"Qui"</formula>
    </cfRule>
  </conditionalFormatting>
  <conditionalFormatting sqref="P14">
    <cfRule type="cellIs" dxfId="266" priority="536" stopIfTrue="1" operator="equal">
      <formula>"ATENÇÃO!!!"</formula>
    </cfRule>
  </conditionalFormatting>
  <conditionalFormatting sqref="B83">
    <cfRule type="expression" dxfId="265" priority="474" stopIfTrue="1">
      <formula>AND(B83&lt;TODAY(),ISBLANK(J83))</formula>
    </cfRule>
  </conditionalFormatting>
  <conditionalFormatting sqref="P83">
    <cfRule type="cellIs" dxfId="264" priority="471" stopIfTrue="1" operator="equal">
      <formula>"VERIFICAR!"</formula>
    </cfRule>
  </conditionalFormatting>
  <conditionalFormatting sqref="J83">
    <cfRule type="cellIs" dxfId="263" priority="472" stopIfTrue="1" operator="notEqual">
      <formula>"Qui"</formula>
    </cfRule>
  </conditionalFormatting>
  <conditionalFormatting sqref="D67">
    <cfRule type="expression" dxfId="262" priority="455" stopIfTrue="1">
      <formula>AND(D67&lt;TODAY(),ISBLANK(M67))</formula>
    </cfRule>
  </conditionalFormatting>
  <conditionalFormatting sqref="J22">
    <cfRule type="cellIs" dxfId="261" priority="452" stopIfTrue="1" operator="notEqual">
      <formula>"Qui"</formula>
    </cfRule>
  </conditionalFormatting>
  <conditionalFormatting sqref="P22">
    <cfRule type="cellIs" dxfId="260" priority="451" stopIfTrue="1" operator="equal">
      <formula>"VERIFICAR!"</formula>
    </cfRule>
  </conditionalFormatting>
  <conditionalFormatting sqref="B22">
    <cfRule type="expression" dxfId="259" priority="448" stopIfTrue="1">
      <formula>AND(B22&lt;TODAY(),ISBLANK(J22))</formula>
    </cfRule>
  </conditionalFormatting>
  <conditionalFormatting sqref="D22">
    <cfRule type="expression" dxfId="258" priority="447" stopIfTrue="1">
      <formula>AND(D22&lt;TODAY(),ISBLANK(M22))</formula>
    </cfRule>
  </conditionalFormatting>
  <conditionalFormatting sqref="J21">
    <cfRule type="cellIs" dxfId="257" priority="446" stopIfTrue="1" operator="notEqual">
      <formula>"Qui"</formula>
    </cfRule>
  </conditionalFormatting>
  <conditionalFormatting sqref="C21">
    <cfRule type="expression" dxfId="256" priority="444" stopIfTrue="1">
      <formula>AND(C21&lt;TODAY(),ISBLANK(K21))</formula>
    </cfRule>
  </conditionalFormatting>
  <conditionalFormatting sqref="P21">
    <cfRule type="cellIs" dxfId="255" priority="445" stopIfTrue="1" operator="equal">
      <formula>"VERIFICAR!"</formula>
    </cfRule>
  </conditionalFormatting>
  <conditionalFormatting sqref="B21">
    <cfRule type="expression" dxfId="254" priority="442" stopIfTrue="1">
      <formula>AND(B21&lt;TODAY(),ISBLANK(J21))</formula>
    </cfRule>
  </conditionalFormatting>
  <conditionalFormatting sqref="D21">
    <cfRule type="expression" dxfId="253" priority="441" stopIfTrue="1">
      <formula>AND(D21&lt;TODAY(),ISBLANK(M21))</formula>
    </cfRule>
  </conditionalFormatting>
  <conditionalFormatting sqref="D53">
    <cfRule type="expression" dxfId="252" priority="393" stopIfTrue="1">
      <formula>AND(D53&lt;TODAY(),ISBLANK(M53))</formula>
    </cfRule>
  </conditionalFormatting>
  <conditionalFormatting sqref="B53">
    <cfRule type="expression" dxfId="251" priority="392" stopIfTrue="1">
      <formula>AND(B53&lt;TODAY(),ISBLANK(J53))</formula>
    </cfRule>
  </conditionalFormatting>
  <conditionalFormatting sqref="P53">
    <cfRule type="cellIs" dxfId="250" priority="389" stopIfTrue="1" operator="equal">
      <formula>"VERIFICAR!"</formula>
    </cfRule>
  </conditionalFormatting>
  <conditionalFormatting sqref="J53">
    <cfRule type="cellIs" dxfId="249" priority="390" stopIfTrue="1" operator="notEqual">
      <formula>"Qui"</formula>
    </cfRule>
  </conditionalFormatting>
  <conditionalFormatting sqref="D54">
    <cfRule type="expression" dxfId="248" priority="384" stopIfTrue="1">
      <formula>AND(D54&lt;TODAY(),ISBLANK(M54))</formula>
    </cfRule>
  </conditionalFormatting>
  <conditionalFormatting sqref="B54">
    <cfRule type="expression" dxfId="247" priority="383" stopIfTrue="1">
      <formula>AND(B54&lt;TODAY(),ISBLANK(J54))</formula>
    </cfRule>
  </conditionalFormatting>
  <conditionalFormatting sqref="P54">
    <cfRule type="cellIs" dxfId="246" priority="381" stopIfTrue="1" operator="equal">
      <formula>"VERIFICAR!"</formula>
    </cfRule>
  </conditionalFormatting>
  <conditionalFormatting sqref="J54">
    <cfRule type="cellIs" dxfId="245" priority="382" stopIfTrue="1" operator="notEqual">
      <formula>"Qui"</formula>
    </cfRule>
  </conditionalFormatting>
  <conditionalFormatting sqref="C53">
    <cfRule type="expression" dxfId="244" priority="322" stopIfTrue="1">
      <formula>AND(C53&lt;TODAY(),ISBLANK(K53))</formula>
    </cfRule>
  </conditionalFormatting>
  <conditionalFormatting sqref="D11">
    <cfRule type="expression" dxfId="243" priority="346" stopIfTrue="1">
      <formula>AND(D11&lt;TODAY(),ISBLANK(M11))</formula>
    </cfRule>
  </conditionalFormatting>
  <conditionalFormatting sqref="B11:C11">
    <cfRule type="expression" dxfId="242" priority="345" stopIfTrue="1">
      <formula>AND(B11&lt;TODAY(),ISBLANK(J11))</formula>
    </cfRule>
  </conditionalFormatting>
  <conditionalFormatting sqref="J13">
    <cfRule type="cellIs" dxfId="241" priority="344" stopIfTrue="1" operator="notEqual">
      <formula>"Qui"</formula>
    </cfRule>
  </conditionalFormatting>
  <conditionalFormatting sqref="P13">
    <cfRule type="cellIs" dxfId="240" priority="343" stopIfTrue="1" operator="equal">
      <formula>"ATENÇÃO!!!"</formula>
    </cfRule>
  </conditionalFormatting>
  <conditionalFormatting sqref="J11">
    <cfRule type="cellIs" dxfId="239" priority="342" stopIfTrue="1" operator="notEqual">
      <formula>"Qui"</formula>
    </cfRule>
  </conditionalFormatting>
  <conditionalFormatting sqref="P11">
    <cfRule type="cellIs" dxfId="238" priority="341" stopIfTrue="1" operator="equal">
      <formula>"ATENÇÃO!!!"</formula>
    </cfRule>
  </conditionalFormatting>
  <conditionalFormatting sqref="D9">
    <cfRule type="expression" dxfId="237" priority="340" stopIfTrue="1">
      <formula>AND(D9&lt;TODAY(),ISBLANK(M9))</formula>
    </cfRule>
  </conditionalFormatting>
  <conditionalFormatting sqref="B9:C9">
    <cfRule type="expression" dxfId="236" priority="339" stopIfTrue="1">
      <formula>AND(B9&lt;TODAY(),ISBLANK(J9))</formula>
    </cfRule>
  </conditionalFormatting>
  <conditionalFormatting sqref="J9">
    <cfRule type="cellIs" dxfId="235" priority="338" stopIfTrue="1" operator="notEqual">
      <formula>"Qui"</formula>
    </cfRule>
  </conditionalFormatting>
  <conditionalFormatting sqref="P9">
    <cfRule type="cellIs" dxfId="234" priority="337" stopIfTrue="1" operator="equal">
      <formula>"ATENÇÃO!!!"</formula>
    </cfRule>
  </conditionalFormatting>
  <conditionalFormatting sqref="D12">
    <cfRule type="expression" dxfId="233" priority="336" stopIfTrue="1">
      <formula>AND(D12&lt;TODAY(),ISBLANK(M12))</formula>
    </cfRule>
  </conditionalFormatting>
  <conditionalFormatting sqref="B12:C12">
    <cfRule type="expression" dxfId="232" priority="335" stopIfTrue="1">
      <formula>AND(B12&lt;TODAY(),ISBLANK(J12))</formula>
    </cfRule>
  </conditionalFormatting>
  <conditionalFormatting sqref="J12">
    <cfRule type="cellIs" dxfId="231" priority="334" stopIfTrue="1" operator="notEqual">
      <formula>"Qui"</formula>
    </cfRule>
  </conditionalFormatting>
  <conditionalFormatting sqref="P12">
    <cfRule type="cellIs" dxfId="230" priority="333" stopIfTrue="1" operator="equal">
      <formula>"ATENÇÃO!!!"</formula>
    </cfRule>
  </conditionalFormatting>
  <conditionalFormatting sqref="D10">
    <cfRule type="expression" dxfId="229" priority="332" stopIfTrue="1">
      <formula>AND(D10&lt;TODAY(),ISBLANK(M10))</formula>
    </cfRule>
  </conditionalFormatting>
  <conditionalFormatting sqref="C10">
    <cfRule type="expression" dxfId="228" priority="331" stopIfTrue="1">
      <formula>AND(C10&lt;TODAY(),ISBLANK(K10))</formula>
    </cfRule>
  </conditionalFormatting>
  <conditionalFormatting sqref="J10">
    <cfRule type="cellIs" dxfId="227" priority="330" stopIfTrue="1" operator="notEqual">
      <formula>"Qui"</formula>
    </cfRule>
  </conditionalFormatting>
  <conditionalFormatting sqref="P10">
    <cfRule type="cellIs" dxfId="226" priority="329" stopIfTrue="1" operator="equal">
      <formula>"ATENÇÃO!!!"</formula>
    </cfRule>
  </conditionalFormatting>
  <conditionalFormatting sqref="B10">
    <cfRule type="expression" dxfId="225" priority="328" stopIfTrue="1">
      <formula>AND(B10&lt;TODAY(),ISBLANK(J10))</formula>
    </cfRule>
  </conditionalFormatting>
  <conditionalFormatting sqref="C52">
    <cfRule type="expression" dxfId="224" priority="327" stopIfTrue="1">
      <formula>AND(C52&lt;TODAY(),ISBLANK(K52))</formula>
    </cfRule>
  </conditionalFormatting>
  <conditionalFormatting sqref="C18">
    <cfRule type="expression" dxfId="223" priority="320" stopIfTrue="1">
      <formula>AND(C18&lt;TODAY(),ISBLANK(K18))</formula>
    </cfRule>
  </conditionalFormatting>
  <conditionalFormatting sqref="C19">
    <cfRule type="expression" dxfId="222" priority="319" stopIfTrue="1">
      <formula>AND(C19&lt;TODAY(),ISBLANK(K19))</formula>
    </cfRule>
  </conditionalFormatting>
  <conditionalFormatting sqref="C22">
    <cfRule type="expression" dxfId="221" priority="318" stopIfTrue="1">
      <formula>AND(C22&lt;TODAY(),ISBLANK(K22))</formula>
    </cfRule>
  </conditionalFormatting>
  <conditionalFormatting sqref="C54">
    <cfRule type="expression" dxfId="220" priority="317" stopIfTrue="1">
      <formula>AND(C54&lt;TODAY(),ISBLANK(K54))</formula>
    </cfRule>
  </conditionalFormatting>
  <conditionalFormatting sqref="C85">
    <cfRule type="expression" dxfId="219" priority="274" stopIfTrue="1">
      <formula>AND(C85&lt;TODAY(),ISBLANK(K85))</formula>
    </cfRule>
  </conditionalFormatting>
  <conditionalFormatting sqref="J26">
    <cfRule type="cellIs" dxfId="218" priority="306" stopIfTrue="1" operator="notEqual">
      <formula>"Qui"</formula>
    </cfRule>
  </conditionalFormatting>
  <conditionalFormatting sqref="P26">
    <cfRule type="cellIs" dxfId="217" priority="305" stopIfTrue="1" operator="equal">
      <formula>"VERIFICAR!"</formula>
    </cfRule>
  </conditionalFormatting>
  <conditionalFormatting sqref="B26">
    <cfRule type="expression" dxfId="216" priority="304" stopIfTrue="1">
      <formula>AND(B26&lt;TODAY(),ISBLANK(J26))</formula>
    </cfRule>
  </conditionalFormatting>
  <conditionalFormatting sqref="D26">
    <cfRule type="expression" dxfId="215" priority="303" stopIfTrue="1">
      <formula>AND(D26&lt;TODAY(),ISBLANK(M26))</formula>
    </cfRule>
  </conditionalFormatting>
  <conditionalFormatting sqref="C44">
    <cfRule type="expression" dxfId="214" priority="300" stopIfTrue="1">
      <formula>AND(C44&lt;TODAY(),ISBLANK(K44))</formula>
    </cfRule>
  </conditionalFormatting>
  <conditionalFormatting sqref="B79">
    <cfRule type="expression" dxfId="213" priority="271" stopIfTrue="1">
      <formula>AND(B79&lt;TODAY(),ISBLANK(J79))</formula>
    </cfRule>
  </conditionalFormatting>
  <conditionalFormatting sqref="C26">
    <cfRule type="expression" dxfId="212" priority="302" stopIfTrue="1">
      <formula>AND(C26&lt;TODAY(),ISBLANK(K26))</formula>
    </cfRule>
  </conditionalFormatting>
  <conditionalFormatting sqref="C86">
    <cfRule type="expression" dxfId="211" priority="261" stopIfTrue="1">
      <formula>AND(C86&lt;TODAY(),ISBLANK(K86))</formula>
    </cfRule>
  </conditionalFormatting>
  <conditionalFormatting sqref="D57">
    <cfRule type="expression" dxfId="210" priority="299" stopIfTrue="1">
      <formula>AND(D57&lt;TODAY(),ISBLANK(M57))</formula>
    </cfRule>
  </conditionalFormatting>
  <conditionalFormatting sqref="B57">
    <cfRule type="expression" dxfId="209" priority="298" stopIfTrue="1">
      <formula>AND(B57&lt;TODAY(),ISBLANK(J57))</formula>
    </cfRule>
  </conditionalFormatting>
  <conditionalFormatting sqref="P57">
    <cfRule type="cellIs" dxfId="208" priority="296" stopIfTrue="1" operator="equal">
      <formula>"VERIFICAR!"</formula>
    </cfRule>
  </conditionalFormatting>
  <conditionalFormatting sqref="J57">
    <cfRule type="cellIs" dxfId="207" priority="297" stopIfTrue="1" operator="notEqual">
      <formula>"Qui"</formula>
    </cfRule>
  </conditionalFormatting>
  <conditionalFormatting sqref="D56">
    <cfRule type="expression" dxfId="206" priority="294" stopIfTrue="1">
      <formula>AND(D56&lt;TODAY(),ISBLANK(M56))</formula>
    </cfRule>
  </conditionalFormatting>
  <conditionalFormatting sqref="B56">
    <cfRule type="expression" dxfId="205" priority="293" stopIfTrue="1">
      <formula>AND(B56&lt;TODAY(),ISBLANK(J56))</formula>
    </cfRule>
  </conditionalFormatting>
  <conditionalFormatting sqref="P56">
    <cfRule type="cellIs" dxfId="204" priority="291" stopIfTrue="1" operator="equal">
      <formula>"VERIFICAR!"</formula>
    </cfRule>
  </conditionalFormatting>
  <conditionalFormatting sqref="J56">
    <cfRule type="cellIs" dxfId="203" priority="292" stopIfTrue="1" operator="notEqual">
      <formula>"Qui"</formula>
    </cfRule>
  </conditionalFormatting>
  <conditionalFormatting sqref="B77">
    <cfRule type="expression" dxfId="202" priority="268" stopIfTrue="1">
      <formula>AND(B77&lt;TODAY(),ISBLANK(J77))</formula>
    </cfRule>
  </conditionalFormatting>
  <conditionalFormatting sqref="D55">
    <cfRule type="expression" dxfId="201" priority="289" stopIfTrue="1">
      <formula>AND(D55&lt;TODAY(),ISBLANK(M55))</formula>
    </cfRule>
  </conditionalFormatting>
  <conditionalFormatting sqref="B55">
    <cfRule type="expression" dxfId="200" priority="288" stopIfTrue="1">
      <formula>AND(B55&lt;TODAY(),ISBLANK(J55))</formula>
    </cfRule>
  </conditionalFormatting>
  <conditionalFormatting sqref="P55">
    <cfRule type="cellIs" dxfId="199" priority="286" stopIfTrue="1" operator="equal">
      <formula>"VERIFICAR!"</formula>
    </cfRule>
  </conditionalFormatting>
  <conditionalFormatting sqref="J55">
    <cfRule type="cellIs" dxfId="198" priority="287" stopIfTrue="1" operator="notEqual">
      <formula>"Qui"</formula>
    </cfRule>
  </conditionalFormatting>
  <conditionalFormatting sqref="C72">
    <cfRule type="expression" dxfId="197" priority="262" stopIfTrue="1">
      <formula>AND(C72&lt;TODAY(),ISBLANK(K72))</formula>
    </cfRule>
  </conditionalFormatting>
  <conditionalFormatting sqref="C55">
    <cfRule type="expression" dxfId="196" priority="284" stopIfTrue="1">
      <formula>AND(C55&lt;TODAY(),ISBLANK(K55))</formula>
    </cfRule>
  </conditionalFormatting>
  <conditionalFormatting sqref="C56">
    <cfRule type="expression" dxfId="195" priority="283" stopIfTrue="1">
      <formula>AND(C56&lt;TODAY(),ISBLANK(K56))</formula>
    </cfRule>
  </conditionalFormatting>
  <conditionalFormatting sqref="C57">
    <cfRule type="expression" dxfId="194" priority="280" stopIfTrue="1">
      <formula>AND(C57&lt;TODAY(),ISBLANK(K57))</formula>
    </cfRule>
  </conditionalFormatting>
  <conditionalFormatting sqref="C83">
    <cfRule type="expression" dxfId="193" priority="279" stopIfTrue="1">
      <formula>AND(C83&lt;TODAY(),ISBLANK(K83))</formula>
    </cfRule>
  </conditionalFormatting>
  <conditionalFormatting sqref="C58">
    <cfRule type="expression" dxfId="192" priority="278" stopIfTrue="1">
      <formula>AND(C58&lt;TODAY(),ISBLANK(K58))</formula>
    </cfRule>
  </conditionalFormatting>
  <conditionalFormatting sqref="C84">
    <cfRule type="expression" dxfId="191" priority="277" stopIfTrue="1">
      <formula>AND(C84&lt;TODAY(),ISBLANK(K84))</formula>
    </cfRule>
  </conditionalFormatting>
  <conditionalFormatting sqref="P79">
    <cfRule type="cellIs" dxfId="190" priority="269" stopIfTrue="1" operator="equal">
      <formula>"VERIFICAR!"</formula>
    </cfRule>
  </conditionalFormatting>
  <conditionalFormatting sqref="J79">
    <cfRule type="cellIs" dxfId="189" priority="270" stopIfTrue="1" operator="notEqual">
      <formula>"Qui"</formula>
    </cfRule>
  </conditionalFormatting>
  <conditionalFormatting sqref="P77">
    <cfRule type="cellIs" dxfId="188" priority="266" stopIfTrue="1" operator="equal">
      <formula>"VERIFICAR!"</formula>
    </cfRule>
  </conditionalFormatting>
  <conditionalFormatting sqref="J77">
    <cfRule type="cellIs" dxfId="187" priority="267" stopIfTrue="1" operator="notEqual">
      <formula>"Qui"</formula>
    </cfRule>
  </conditionalFormatting>
  <conditionalFormatting sqref="D77">
    <cfRule type="expression" dxfId="186" priority="265" stopIfTrue="1">
      <formula>AND(D77&lt;TODAY(),ISBLANK(M77))</formula>
    </cfRule>
  </conditionalFormatting>
  <conditionalFormatting sqref="E51 E79">
    <cfRule type="expression" dxfId="185" priority="258" stopIfTrue="1">
      <formula>AND(E51&lt;TODAY(),ISBLANK(O51))</formula>
    </cfRule>
  </conditionalFormatting>
  <conditionalFormatting sqref="E9">
    <cfRule type="expression" dxfId="184" priority="249" stopIfTrue="1">
      <formula>AND(E9&lt;TODAY(),ISBLANK(M9))</formula>
    </cfRule>
  </conditionalFormatting>
  <conditionalFormatting sqref="E17">
    <cfRule type="expression" dxfId="183" priority="242" stopIfTrue="1">
      <formula>AND(E17&lt;TODAY(),ISBLANK(M17))</formula>
    </cfRule>
  </conditionalFormatting>
  <conditionalFormatting sqref="E18:E22">
    <cfRule type="expression" dxfId="182" priority="241" stopIfTrue="1">
      <formula>AND(E18&lt;TODAY(),ISBLANK(M18))</formula>
    </cfRule>
  </conditionalFormatting>
  <conditionalFormatting sqref="J23">
    <cfRule type="cellIs" dxfId="181" priority="240" stopIfTrue="1" operator="notEqual">
      <formula>"Qui"</formula>
    </cfRule>
  </conditionalFormatting>
  <conditionalFormatting sqref="P23">
    <cfRule type="cellIs" dxfId="180" priority="239" stopIfTrue="1" operator="equal">
      <formula>"VERIFICAR!"</formula>
    </cfRule>
  </conditionalFormatting>
  <conditionalFormatting sqref="B23">
    <cfRule type="expression" dxfId="179" priority="238" stopIfTrue="1">
      <formula>AND(B23&lt;TODAY(),ISBLANK(J23))</formula>
    </cfRule>
  </conditionalFormatting>
  <conditionalFormatting sqref="D23">
    <cfRule type="expression" dxfId="178" priority="237" stopIfTrue="1">
      <formula>AND(D23&lt;TODAY(),ISBLANK(M23))</formula>
    </cfRule>
  </conditionalFormatting>
  <conditionalFormatting sqref="C23">
    <cfRule type="expression" dxfId="177" priority="236" stopIfTrue="1">
      <formula>AND(C23&lt;TODAY(),ISBLANK(K23))</formula>
    </cfRule>
  </conditionalFormatting>
  <conditionalFormatting sqref="E23">
    <cfRule type="expression" dxfId="176" priority="235" stopIfTrue="1">
      <formula>AND(E23&lt;TODAY(),ISBLANK(M23))</formula>
    </cfRule>
  </conditionalFormatting>
  <conditionalFormatting sqref="J25">
    <cfRule type="cellIs" dxfId="175" priority="234" stopIfTrue="1" operator="notEqual">
      <formula>"Qui"</formula>
    </cfRule>
  </conditionalFormatting>
  <conditionalFormatting sqref="P25">
    <cfRule type="cellIs" dxfId="174" priority="233" stopIfTrue="1" operator="equal">
      <formula>"VERIFICAR!"</formula>
    </cfRule>
  </conditionalFormatting>
  <conditionalFormatting sqref="B25">
    <cfRule type="expression" dxfId="173" priority="232" stopIfTrue="1">
      <formula>AND(B25&lt;TODAY(),ISBLANK(J25))</formula>
    </cfRule>
  </conditionalFormatting>
  <conditionalFormatting sqref="D25">
    <cfRule type="expression" dxfId="172" priority="231" stopIfTrue="1">
      <formula>AND(D25&lt;TODAY(),ISBLANK(M25))</formula>
    </cfRule>
  </conditionalFormatting>
  <conditionalFormatting sqref="C25">
    <cfRule type="expression" dxfId="171" priority="230" stopIfTrue="1">
      <formula>AND(C25&lt;TODAY(),ISBLANK(K25))</formula>
    </cfRule>
  </conditionalFormatting>
  <conditionalFormatting sqref="E25">
    <cfRule type="expression" dxfId="170" priority="229" stopIfTrue="1">
      <formula>AND(E25&lt;TODAY(),ISBLANK(M25))</formula>
    </cfRule>
  </conditionalFormatting>
  <conditionalFormatting sqref="D24">
    <cfRule type="expression" dxfId="169" priority="222" stopIfTrue="1">
      <formula>AND(D24&lt;TODAY(),ISBLANK(M24))</formula>
    </cfRule>
  </conditionalFormatting>
  <conditionalFormatting sqref="J24">
    <cfRule type="cellIs" dxfId="168" priority="220" stopIfTrue="1" operator="notEqual">
      <formula>"Qui"</formula>
    </cfRule>
  </conditionalFormatting>
  <conditionalFormatting sqref="P24">
    <cfRule type="cellIs" dxfId="167" priority="219" stopIfTrue="1" operator="equal">
      <formula>"ATENÇÃO!!!"</formula>
    </cfRule>
  </conditionalFormatting>
  <conditionalFormatting sqref="B24">
    <cfRule type="expression" dxfId="166" priority="218" stopIfTrue="1">
      <formula>AND(B24&lt;TODAY(),ISBLANK(J24))</formula>
    </cfRule>
  </conditionalFormatting>
  <conditionalFormatting sqref="E24">
    <cfRule type="expression" dxfId="165" priority="217" stopIfTrue="1">
      <formula>AND(E24&lt;TODAY(),ISBLANK(M24))</formula>
    </cfRule>
  </conditionalFormatting>
  <conditionalFormatting sqref="C24">
    <cfRule type="expression" dxfId="164" priority="209" stopIfTrue="1">
      <formula>AND(C24&lt;TODAY(),ISBLANK(K24))</formula>
    </cfRule>
  </conditionalFormatting>
  <conditionalFormatting sqref="D32">
    <cfRule type="expression" dxfId="163" priority="208" stopIfTrue="1">
      <formula>AND(D32&lt;TODAY(),ISBLANK(M32))</formula>
    </cfRule>
  </conditionalFormatting>
  <conditionalFormatting sqref="B32">
    <cfRule type="expression" dxfId="162" priority="207" stopIfTrue="1">
      <formula>AND(B32&lt;TODAY(),ISBLANK(J32))</formula>
    </cfRule>
  </conditionalFormatting>
  <conditionalFormatting sqref="J32">
    <cfRule type="cellIs" dxfId="161" priority="206" stopIfTrue="1" operator="notEqual">
      <formula>"Qui"</formula>
    </cfRule>
  </conditionalFormatting>
  <conditionalFormatting sqref="P32">
    <cfRule type="cellIs" dxfId="160" priority="205" stopIfTrue="1" operator="equal">
      <formula>"ATENÇÃO!!!"</formula>
    </cfRule>
  </conditionalFormatting>
  <conditionalFormatting sqref="D36">
    <cfRule type="expression" dxfId="159" priority="204" stopIfTrue="1">
      <formula>AND(D36&lt;TODAY(),ISBLANK(M36))</formula>
    </cfRule>
  </conditionalFormatting>
  <conditionalFormatting sqref="B36">
    <cfRule type="expression" dxfId="158" priority="203" stopIfTrue="1">
      <formula>AND(B36&lt;TODAY(),ISBLANK(J36))</formula>
    </cfRule>
  </conditionalFormatting>
  <conditionalFormatting sqref="J36">
    <cfRule type="cellIs" dxfId="157" priority="202" stopIfTrue="1" operator="notEqual">
      <formula>"Qui"</formula>
    </cfRule>
  </conditionalFormatting>
  <conditionalFormatting sqref="P36">
    <cfRule type="cellIs" dxfId="156" priority="201" stopIfTrue="1" operator="equal">
      <formula>"ATENÇÃO!!!"</formula>
    </cfRule>
  </conditionalFormatting>
  <conditionalFormatting sqref="D35">
    <cfRule type="expression" dxfId="155" priority="200" stopIfTrue="1">
      <formula>AND(D35&lt;TODAY(),ISBLANK(M35))</formula>
    </cfRule>
  </conditionalFormatting>
  <conditionalFormatting sqref="B35">
    <cfRule type="expression" dxfId="154" priority="199" stopIfTrue="1">
      <formula>AND(B35&lt;TODAY(),ISBLANK(J35))</formula>
    </cfRule>
  </conditionalFormatting>
  <conditionalFormatting sqref="J35">
    <cfRule type="cellIs" dxfId="153" priority="198" stopIfTrue="1" operator="notEqual">
      <formula>"Qui"</formula>
    </cfRule>
  </conditionalFormatting>
  <conditionalFormatting sqref="P35">
    <cfRule type="cellIs" dxfId="152" priority="197" stopIfTrue="1" operator="equal">
      <formula>"ATENÇÃO!!!"</formula>
    </cfRule>
  </conditionalFormatting>
  <conditionalFormatting sqref="D42">
    <cfRule type="expression" dxfId="151" priority="188" stopIfTrue="1">
      <formula>AND(D42&lt;TODAY(),ISBLANK(M42))</formula>
    </cfRule>
  </conditionalFormatting>
  <conditionalFormatting sqref="B42">
    <cfRule type="expression" dxfId="150" priority="187" stopIfTrue="1">
      <formula>AND(B42&lt;TODAY(),ISBLANK(J42))</formula>
    </cfRule>
  </conditionalFormatting>
  <conditionalFormatting sqref="J42">
    <cfRule type="cellIs" dxfId="149" priority="186" stopIfTrue="1" operator="notEqual">
      <formula>"Qui"</formula>
    </cfRule>
  </conditionalFormatting>
  <conditionalFormatting sqref="P42">
    <cfRule type="cellIs" dxfId="148" priority="185" stopIfTrue="1" operator="equal">
      <formula>"ATENÇÃO!!!"</formula>
    </cfRule>
  </conditionalFormatting>
  <conditionalFormatting sqref="D37">
    <cfRule type="expression" dxfId="147" priority="184" stopIfTrue="1">
      <formula>AND(D37&lt;TODAY(),ISBLANK(M37))</formula>
    </cfRule>
  </conditionalFormatting>
  <conditionalFormatting sqref="B37">
    <cfRule type="expression" dxfId="146" priority="183" stopIfTrue="1">
      <formula>AND(B37&lt;TODAY(),ISBLANK(J37))</formula>
    </cfRule>
  </conditionalFormatting>
  <conditionalFormatting sqref="J37">
    <cfRule type="cellIs" dxfId="145" priority="182" stopIfTrue="1" operator="notEqual">
      <formula>"Qui"</formula>
    </cfRule>
  </conditionalFormatting>
  <conditionalFormatting sqref="P37">
    <cfRule type="cellIs" dxfId="144" priority="181" stopIfTrue="1" operator="equal">
      <formula>"ATENÇÃO!!!"</formula>
    </cfRule>
  </conditionalFormatting>
  <conditionalFormatting sqref="B41">
    <cfRule type="expression" dxfId="143" priority="169" stopIfTrue="1">
      <formula>AND(B41&lt;TODAY(),ISBLANK(J41))</formula>
    </cfRule>
  </conditionalFormatting>
  <conditionalFormatting sqref="D34">
    <cfRule type="expression" dxfId="142" priority="177" stopIfTrue="1">
      <formula>AND(D34&lt;TODAY(),ISBLANK(M34))</formula>
    </cfRule>
  </conditionalFormatting>
  <conditionalFormatting sqref="B34">
    <cfRule type="expression" dxfId="141" priority="176" stopIfTrue="1">
      <formula>AND(B34&lt;TODAY(),ISBLANK(J34))</formula>
    </cfRule>
  </conditionalFormatting>
  <conditionalFormatting sqref="J34">
    <cfRule type="cellIs" dxfId="140" priority="175" stopIfTrue="1" operator="notEqual">
      <formula>"Qui"</formula>
    </cfRule>
  </conditionalFormatting>
  <conditionalFormatting sqref="P34">
    <cfRule type="cellIs" dxfId="139" priority="174" stopIfTrue="1" operator="equal">
      <formula>"ATENÇÃO!!!"</formula>
    </cfRule>
  </conditionalFormatting>
  <conditionalFormatting sqref="C34">
    <cfRule type="expression" dxfId="138" priority="173" stopIfTrue="1">
      <formula>AND(C34&lt;TODAY(),ISBLANK(K34))</formula>
    </cfRule>
  </conditionalFormatting>
  <conditionalFormatting sqref="E40">
    <cfRule type="expression" dxfId="137" priority="163" stopIfTrue="1">
      <formula>AND(E40&lt;TODAY(),ISBLANK(M40))</formula>
    </cfRule>
  </conditionalFormatting>
  <conditionalFormatting sqref="D41">
    <cfRule type="expression" dxfId="136" priority="170" stopIfTrue="1">
      <formula>AND(D41&lt;TODAY(),ISBLANK(M41))</formula>
    </cfRule>
  </conditionalFormatting>
  <conditionalFormatting sqref="P41">
    <cfRule type="cellIs" dxfId="135" priority="167" stopIfTrue="1" operator="equal">
      <formula>"VERIFICAR!"</formula>
    </cfRule>
  </conditionalFormatting>
  <conditionalFormatting sqref="J41">
    <cfRule type="cellIs" dxfId="134" priority="168" stopIfTrue="1" operator="notEqual">
      <formula>"Qui"</formula>
    </cfRule>
  </conditionalFormatting>
  <conditionalFormatting sqref="C41">
    <cfRule type="expression" dxfId="133" priority="166" stopIfTrue="1">
      <formula>AND(C41&lt;TODAY(),ISBLANK(K41))</formula>
    </cfRule>
  </conditionalFormatting>
  <conditionalFormatting sqref="D40">
    <cfRule type="expression" dxfId="132" priority="165" stopIfTrue="1">
      <formula>AND(D40&lt;TODAY(),ISBLANK(M40))</formula>
    </cfRule>
  </conditionalFormatting>
  <conditionalFormatting sqref="B40:C40">
    <cfRule type="expression" dxfId="131" priority="164" stopIfTrue="1">
      <formula>AND(B40&lt;TODAY(),ISBLANK(J40))</formula>
    </cfRule>
  </conditionalFormatting>
  <conditionalFormatting sqref="E41">
    <cfRule type="expression" dxfId="130" priority="162" stopIfTrue="1">
      <formula>AND(E41&lt;TODAY(),ISBLANK(M41))</formula>
    </cfRule>
  </conditionalFormatting>
  <conditionalFormatting sqref="D47">
    <cfRule type="expression" dxfId="129" priority="161" stopIfTrue="1">
      <formula>AND(D47&lt;TODAY(),ISBLANK(M47))</formula>
    </cfRule>
  </conditionalFormatting>
  <conditionalFormatting sqref="B47">
    <cfRule type="expression" dxfId="128" priority="160" stopIfTrue="1">
      <formula>AND(B47&lt;TODAY(),ISBLANK(J47))</formula>
    </cfRule>
  </conditionalFormatting>
  <conditionalFormatting sqref="J47">
    <cfRule type="cellIs" dxfId="127" priority="159" stopIfTrue="1" operator="notEqual">
      <formula>"Qui"</formula>
    </cfRule>
  </conditionalFormatting>
  <conditionalFormatting sqref="P47">
    <cfRule type="cellIs" dxfId="126" priority="158" stopIfTrue="1" operator="equal">
      <formula>"ATENÇÃO!!!"</formula>
    </cfRule>
  </conditionalFormatting>
  <conditionalFormatting sqref="D46">
    <cfRule type="expression" dxfId="125" priority="157" stopIfTrue="1">
      <formula>AND(D46&lt;TODAY(),ISBLANK(M46))</formula>
    </cfRule>
  </conditionalFormatting>
  <conditionalFormatting sqref="B46">
    <cfRule type="expression" dxfId="124" priority="156" stopIfTrue="1">
      <formula>AND(B46&lt;TODAY(),ISBLANK(J46))</formula>
    </cfRule>
  </conditionalFormatting>
  <conditionalFormatting sqref="J46">
    <cfRule type="cellIs" dxfId="123" priority="155" stopIfTrue="1" operator="notEqual">
      <formula>"Qui"</formula>
    </cfRule>
  </conditionalFormatting>
  <conditionalFormatting sqref="P46">
    <cfRule type="cellIs" dxfId="122" priority="154" stopIfTrue="1" operator="equal">
      <formula>"ATENÇÃO!!!"</formula>
    </cfRule>
  </conditionalFormatting>
  <conditionalFormatting sqref="D48">
    <cfRule type="expression" dxfId="121" priority="153" stopIfTrue="1">
      <formula>AND(D48&lt;TODAY(),ISBLANK(M48))</formula>
    </cfRule>
  </conditionalFormatting>
  <conditionalFormatting sqref="B48">
    <cfRule type="expression" dxfId="120" priority="152" stopIfTrue="1">
      <formula>AND(B48&lt;TODAY(),ISBLANK(J48))</formula>
    </cfRule>
  </conditionalFormatting>
  <conditionalFormatting sqref="J48">
    <cfRule type="cellIs" dxfId="119" priority="151" stopIfTrue="1" operator="notEqual">
      <formula>"Qui"</formula>
    </cfRule>
  </conditionalFormatting>
  <conditionalFormatting sqref="P48">
    <cfRule type="cellIs" dxfId="118" priority="150" stopIfTrue="1" operator="equal">
      <formula>"ATENÇÃO!!!"</formula>
    </cfRule>
  </conditionalFormatting>
  <conditionalFormatting sqref="C46:C48">
    <cfRule type="expression" dxfId="117" priority="149" stopIfTrue="1">
      <formula>AND(C46&lt;TODAY(),ISBLANK(K46))</formula>
    </cfRule>
  </conditionalFormatting>
  <conditionalFormatting sqref="D45">
    <cfRule type="expression" dxfId="116" priority="146" stopIfTrue="1">
      <formula>AND(D45&lt;TODAY(),ISBLANK(M45))</formula>
    </cfRule>
  </conditionalFormatting>
  <conditionalFormatting sqref="B45">
    <cfRule type="expression" dxfId="115" priority="145" stopIfTrue="1">
      <formula>AND(B45&lt;TODAY(),ISBLANK(J45))</formula>
    </cfRule>
  </conditionalFormatting>
  <conditionalFormatting sqref="J45">
    <cfRule type="cellIs" dxfId="114" priority="144" stopIfTrue="1" operator="notEqual">
      <formula>"Qui"</formula>
    </cfRule>
  </conditionalFormatting>
  <conditionalFormatting sqref="P45">
    <cfRule type="cellIs" dxfId="113" priority="143" stopIfTrue="1" operator="equal">
      <formula>"ATENÇÃO!!!"</formula>
    </cfRule>
  </conditionalFormatting>
  <conditionalFormatting sqref="C45">
    <cfRule type="expression" dxfId="112" priority="142" stopIfTrue="1">
      <formula>AND(C45&lt;TODAY(),ISBLANK(K45))</formula>
    </cfRule>
  </conditionalFormatting>
  <conditionalFormatting sqref="D33">
    <cfRule type="expression" dxfId="111" priority="140" stopIfTrue="1">
      <formula>AND(D33&lt;TODAY(),ISBLANK(M33))</formula>
    </cfRule>
  </conditionalFormatting>
  <conditionalFormatting sqref="J33">
    <cfRule type="cellIs" dxfId="110" priority="139" stopIfTrue="1" operator="notEqual">
      <formula>"Qui"</formula>
    </cfRule>
  </conditionalFormatting>
  <conditionalFormatting sqref="P33">
    <cfRule type="cellIs" dxfId="109" priority="138" stopIfTrue="1" operator="equal">
      <formula>"ATENÇÃO!!!"</formula>
    </cfRule>
  </conditionalFormatting>
  <conditionalFormatting sqref="B33">
    <cfRule type="expression" dxfId="108" priority="137" stopIfTrue="1">
      <formula>AND(B33&lt;TODAY(),ISBLANK(J33))</formula>
    </cfRule>
  </conditionalFormatting>
  <conditionalFormatting sqref="C33">
    <cfRule type="expression" dxfId="107" priority="135" stopIfTrue="1">
      <formula>AND(C33&lt;TODAY(),ISBLANK(K33))</formula>
    </cfRule>
  </conditionalFormatting>
  <conditionalFormatting sqref="C43">
    <cfRule type="expression" dxfId="106" priority="134" stopIfTrue="1">
      <formula>AND(C43&lt;TODAY(),ISBLANK(K43))</formula>
    </cfRule>
  </conditionalFormatting>
  <conditionalFormatting sqref="D43">
    <cfRule type="expression" dxfId="105" priority="133" stopIfTrue="1">
      <formula>AND(D43&lt;TODAY(),ISBLANK(M43))</formula>
    </cfRule>
  </conditionalFormatting>
  <conditionalFormatting sqref="B43">
    <cfRule type="expression" dxfId="104" priority="132" stopIfTrue="1">
      <formula>AND(B43&lt;TODAY(),ISBLANK(J43))</formula>
    </cfRule>
  </conditionalFormatting>
  <conditionalFormatting sqref="J43">
    <cfRule type="cellIs" dxfId="103" priority="131" stopIfTrue="1" operator="notEqual">
      <formula>"Qui"</formula>
    </cfRule>
  </conditionalFormatting>
  <conditionalFormatting sqref="P43">
    <cfRule type="cellIs" dxfId="102" priority="130" stopIfTrue="1" operator="equal">
      <formula>"ATENÇÃO!!!"</formula>
    </cfRule>
  </conditionalFormatting>
  <conditionalFormatting sqref="E44">
    <cfRule type="expression" dxfId="101" priority="128" stopIfTrue="1">
      <formula>AND(E44&lt;TODAY(),ISBLANK(M44))</formula>
    </cfRule>
  </conditionalFormatting>
  <conditionalFormatting sqref="E52:E58">
    <cfRule type="expression" dxfId="100" priority="126" stopIfTrue="1">
      <formula>AND(E52&lt;TODAY(),ISBLANK(O52))</formula>
    </cfRule>
  </conditionalFormatting>
  <conditionalFormatting sqref="D61:D62">
    <cfRule type="expression" dxfId="99" priority="125" stopIfTrue="1">
      <formula>AND(D61&lt;TODAY(),ISBLANK(M61))</formula>
    </cfRule>
  </conditionalFormatting>
  <conditionalFormatting sqref="B61:B62">
    <cfRule type="expression" dxfId="98" priority="124" stopIfTrue="1">
      <formula>AND(B61&lt;TODAY(),ISBLANK(J61))</formula>
    </cfRule>
  </conditionalFormatting>
  <conditionalFormatting sqref="P61">
    <cfRule type="cellIs" dxfId="97" priority="119" stopIfTrue="1" operator="equal">
      <formula>"VERIFICAR!"</formula>
    </cfRule>
  </conditionalFormatting>
  <conditionalFormatting sqref="J61">
    <cfRule type="cellIs" dxfId="96" priority="120" stopIfTrue="1" operator="notEqual">
      <formula>"Qui"</formula>
    </cfRule>
  </conditionalFormatting>
  <conditionalFormatting sqref="C61">
    <cfRule type="expression" dxfId="95" priority="121" stopIfTrue="1">
      <formula>AND(C61&lt;TODAY(),ISBLANK(K61))</formula>
    </cfRule>
  </conditionalFormatting>
  <conditionalFormatting sqref="P62">
    <cfRule type="cellIs" dxfId="94" priority="122" stopIfTrue="1" operator="equal">
      <formula>"VERIFICAR!"</formula>
    </cfRule>
  </conditionalFormatting>
  <conditionalFormatting sqref="J62">
    <cfRule type="cellIs" dxfId="93" priority="123" stopIfTrue="1" operator="notEqual">
      <formula>"Qui"</formula>
    </cfRule>
  </conditionalFormatting>
  <conditionalFormatting sqref="C62">
    <cfRule type="expression" dxfId="92" priority="118" stopIfTrue="1">
      <formula>AND(C62&lt;TODAY(),ISBLANK(K62))</formula>
    </cfRule>
  </conditionalFormatting>
  <conditionalFormatting sqref="E61">
    <cfRule type="expression" dxfId="91" priority="117" stopIfTrue="1">
      <formula>AND(E61&lt;TODAY(),ISBLANK(O61))</formula>
    </cfRule>
  </conditionalFormatting>
  <conditionalFormatting sqref="C63:C64">
    <cfRule type="expression" dxfId="90" priority="116" stopIfTrue="1">
      <formula>AND(C63&lt;TODAY(),ISBLANK(K63))</formula>
    </cfRule>
  </conditionalFormatting>
  <conditionalFormatting sqref="E62:E64">
    <cfRule type="expression" dxfId="89" priority="115" stopIfTrue="1">
      <formula>AND(E62&lt;TODAY(),ISBLANK(O62))</formula>
    </cfRule>
  </conditionalFormatting>
  <conditionalFormatting sqref="J69">
    <cfRule type="cellIs" dxfId="88" priority="114" stopIfTrue="1" operator="notEqual">
      <formula>"Qui"</formula>
    </cfRule>
  </conditionalFormatting>
  <conditionalFormatting sqref="D69">
    <cfRule type="expression" dxfId="87" priority="112" stopIfTrue="1">
      <formula>AND(D69&lt;TODAY(),ISBLANK(M69))</formula>
    </cfRule>
  </conditionalFormatting>
  <conditionalFormatting sqref="B69:B71">
    <cfRule type="expression" dxfId="86" priority="111" stopIfTrue="1">
      <formula>AND(B69&lt;TODAY(),ISBLANK(J69))</formula>
    </cfRule>
  </conditionalFormatting>
  <conditionalFormatting sqref="P69:P71">
    <cfRule type="cellIs" dxfId="85" priority="113" stopIfTrue="1" operator="equal">
      <formula>"VERIFICAR!"</formula>
    </cfRule>
  </conditionalFormatting>
  <conditionalFormatting sqref="J71">
    <cfRule type="cellIs" dxfId="84" priority="110" stopIfTrue="1" operator="notEqual">
      <formula>"Qui"</formula>
    </cfRule>
  </conditionalFormatting>
  <conditionalFormatting sqref="J70">
    <cfRule type="cellIs" dxfId="83" priority="109" stopIfTrue="1" operator="notEqual">
      <formula>"Qui"</formula>
    </cfRule>
  </conditionalFormatting>
  <conditionalFormatting sqref="D70:D71">
    <cfRule type="expression" dxfId="82" priority="108" stopIfTrue="1">
      <formula>AND(D70&lt;TODAY(),ISBLANK(M70))</formula>
    </cfRule>
  </conditionalFormatting>
  <conditionalFormatting sqref="C69:C71">
    <cfRule type="expression" dxfId="81" priority="106" stopIfTrue="1">
      <formula>AND(C69&lt;TODAY(),ISBLANK(K69))</formula>
    </cfRule>
  </conditionalFormatting>
  <conditionalFormatting sqref="J68">
    <cfRule type="cellIs" dxfId="80" priority="105" stopIfTrue="1" operator="notEqual">
      <formula>"Qui"</formula>
    </cfRule>
  </conditionalFormatting>
  <conditionalFormatting sqref="D68">
    <cfRule type="expression" dxfId="79" priority="103" stopIfTrue="1">
      <formula>AND(D68&lt;TODAY(),ISBLANK(M68))</formula>
    </cfRule>
  </conditionalFormatting>
  <conditionalFormatting sqref="B68">
    <cfRule type="expression" dxfId="78" priority="102" stopIfTrue="1">
      <formula>AND(B68&lt;TODAY(),ISBLANK(J68))</formula>
    </cfRule>
  </conditionalFormatting>
  <conditionalFormatting sqref="P68">
    <cfRule type="cellIs" dxfId="77" priority="104" stopIfTrue="1" operator="equal">
      <formula>"VERIFICAR!"</formula>
    </cfRule>
  </conditionalFormatting>
  <conditionalFormatting sqref="C68">
    <cfRule type="expression" dxfId="76" priority="101" stopIfTrue="1">
      <formula>AND(C68&lt;TODAY(),ISBLANK(K68))</formula>
    </cfRule>
  </conditionalFormatting>
  <conditionalFormatting sqref="E67">
    <cfRule type="expression" dxfId="75" priority="100" stopIfTrue="1">
      <formula>AND(E67&lt;TODAY(),ISBLANK(O67))</formula>
    </cfRule>
  </conditionalFormatting>
  <conditionalFormatting sqref="E68:E71">
    <cfRule type="expression" dxfId="74" priority="99" stopIfTrue="1">
      <formula>AND(E68&lt;TODAY(),ISBLANK(O68))</formula>
    </cfRule>
  </conditionalFormatting>
  <conditionalFormatting sqref="B73:B74">
    <cfRule type="expression" dxfId="73" priority="97" stopIfTrue="1">
      <formula>AND(B73&lt;TODAY(),ISBLANK(J73))</formula>
    </cfRule>
  </conditionalFormatting>
  <conditionalFormatting sqref="P73:P74">
    <cfRule type="cellIs" dxfId="72" priority="98" stopIfTrue="1" operator="equal">
      <formula>"VERIFICAR!"</formula>
    </cfRule>
  </conditionalFormatting>
  <conditionalFormatting sqref="J74">
    <cfRule type="cellIs" dxfId="71" priority="96" stopIfTrue="1" operator="notEqual">
      <formula>"Qui"</formula>
    </cfRule>
  </conditionalFormatting>
  <conditionalFormatting sqref="J73">
    <cfRule type="cellIs" dxfId="70" priority="95" stopIfTrue="1" operator="notEqual">
      <formula>"Qui"</formula>
    </cfRule>
  </conditionalFormatting>
  <conditionalFormatting sqref="D73:D74">
    <cfRule type="expression" dxfId="69" priority="93" stopIfTrue="1">
      <formula>AND(D73&lt;TODAY(),ISBLANK(M73))</formula>
    </cfRule>
  </conditionalFormatting>
  <conditionalFormatting sqref="C73:C74">
    <cfRule type="expression" dxfId="68" priority="92" stopIfTrue="1">
      <formula>AND(C73&lt;TODAY(),ISBLANK(K73))</formula>
    </cfRule>
  </conditionalFormatting>
  <conditionalFormatting sqref="E73:E74">
    <cfRule type="expression" dxfId="67" priority="91" stopIfTrue="1">
      <formula>AND(E73&lt;TODAY(),ISBLANK(O73))</formula>
    </cfRule>
  </conditionalFormatting>
  <conditionalFormatting sqref="E76">
    <cfRule type="expression" dxfId="66" priority="90" stopIfTrue="1">
      <formula>AND(E76&lt;TODAY(),ISBLANK(O76))</formula>
    </cfRule>
  </conditionalFormatting>
  <conditionalFormatting sqref="E72">
    <cfRule type="expression" dxfId="65" priority="89" stopIfTrue="1">
      <formula>AND(E72&lt;TODAY(),ISBLANK(O72))</formula>
    </cfRule>
  </conditionalFormatting>
  <conditionalFormatting sqref="C77">
    <cfRule type="expression" dxfId="64" priority="79" stopIfTrue="1">
      <formula>AND(C77&lt;TODAY(),ISBLANK(K77))</formula>
    </cfRule>
  </conditionalFormatting>
  <conditionalFormatting sqref="E77">
    <cfRule type="expression" dxfId="63" priority="78" stopIfTrue="1">
      <formula>AND(E77&lt;TODAY(),ISBLANK(O77))</formula>
    </cfRule>
  </conditionalFormatting>
  <conditionalFormatting sqref="B78">
    <cfRule type="expression" dxfId="62" priority="77" stopIfTrue="1">
      <formula>AND(B78&lt;TODAY(),ISBLANK(J78))</formula>
    </cfRule>
  </conditionalFormatting>
  <conditionalFormatting sqref="P78">
    <cfRule type="cellIs" dxfId="61" priority="75" stopIfTrue="1" operator="equal">
      <formula>"VERIFICAR!"</formula>
    </cfRule>
  </conditionalFormatting>
  <conditionalFormatting sqref="J78">
    <cfRule type="cellIs" dxfId="60" priority="76" stopIfTrue="1" operator="notEqual">
      <formula>"Qui"</formula>
    </cfRule>
  </conditionalFormatting>
  <conditionalFormatting sqref="D78">
    <cfRule type="expression" dxfId="59" priority="74" stopIfTrue="1">
      <formula>AND(D78&lt;TODAY(),ISBLANK(M78))</formula>
    </cfRule>
  </conditionalFormatting>
  <conditionalFormatting sqref="C78">
    <cfRule type="expression" dxfId="58" priority="73" stopIfTrue="1">
      <formula>AND(C78&lt;TODAY(),ISBLANK(K78))</formula>
    </cfRule>
  </conditionalFormatting>
  <conditionalFormatting sqref="E78">
    <cfRule type="expression" dxfId="57" priority="72" stopIfTrue="1">
      <formula>AND(E78&lt;TODAY(),ISBLANK(O78))</formula>
    </cfRule>
  </conditionalFormatting>
  <conditionalFormatting sqref="J89:J91">
    <cfRule type="cellIs" dxfId="56" priority="71" stopIfTrue="1" operator="notEqual">
      <formula>"Qui"</formula>
    </cfRule>
  </conditionalFormatting>
  <conditionalFormatting sqref="D87:D91">
    <cfRule type="expression" dxfId="55" priority="69" stopIfTrue="1">
      <formula>AND(D87&lt;TODAY(),ISBLANK(M87))</formula>
    </cfRule>
  </conditionalFormatting>
  <conditionalFormatting sqref="B87">
    <cfRule type="expression" dxfId="54" priority="68" stopIfTrue="1">
      <formula>AND(B87&lt;TODAY(),ISBLANK(J87))</formula>
    </cfRule>
  </conditionalFormatting>
  <conditionalFormatting sqref="P89:P91">
    <cfRule type="cellIs" dxfId="53" priority="70" stopIfTrue="1" operator="equal">
      <formula>"VERIFICAR!"</formula>
    </cfRule>
  </conditionalFormatting>
  <conditionalFormatting sqref="P87">
    <cfRule type="cellIs" dxfId="52" priority="66" stopIfTrue="1" operator="equal">
      <formula>"VERIFICAR!"</formula>
    </cfRule>
  </conditionalFormatting>
  <conditionalFormatting sqref="J87">
    <cfRule type="cellIs" dxfId="51" priority="67" stopIfTrue="1" operator="notEqual">
      <formula>"Qui"</formula>
    </cfRule>
  </conditionalFormatting>
  <conditionalFormatting sqref="B88">
    <cfRule type="expression" dxfId="50" priority="65" stopIfTrue="1">
      <formula>AND(B88&lt;TODAY(),ISBLANK(J88))</formula>
    </cfRule>
  </conditionalFormatting>
  <conditionalFormatting sqref="P88">
    <cfRule type="cellIs" dxfId="49" priority="63" stopIfTrue="1" operator="equal">
      <formula>"VERIFICAR!"</formula>
    </cfRule>
  </conditionalFormatting>
  <conditionalFormatting sqref="J88">
    <cfRule type="cellIs" dxfId="48" priority="64" stopIfTrue="1" operator="notEqual">
      <formula>"Qui"</formula>
    </cfRule>
  </conditionalFormatting>
  <conditionalFormatting sqref="C92:C93">
    <cfRule type="expression" dxfId="47" priority="44" stopIfTrue="1">
      <formula>AND(C92&lt;TODAY(),ISBLANK(K92))</formula>
    </cfRule>
  </conditionalFormatting>
  <conditionalFormatting sqref="E82:E91">
    <cfRule type="expression" dxfId="46" priority="58" stopIfTrue="1">
      <formula>AND(E82&lt;TODAY(),ISBLANK(O82))</formula>
    </cfRule>
  </conditionalFormatting>
  <conditionalFormatting sqref="C87:C91">
    <cfRule type="expression" dxfId="45" priority="57" stopIfTrue="1">
      <formula>AND(C87&lt;TODAY(),ISBLANK(K87))</formula>
    </cfRule>
  </conditionalFormatting>
  <conditionalFormatting sqref="J93:J95">
    <cfRule type="cellIs" dxfId="44" priority="56" stopIfTrue="1" operator="notEqual">
      <formula>"Qui"</formula>
    </cfRule>
  </conditionalFormatting>
  <conditionalFormatting sqref="D92:D95">
    <cfRule type="expression" dxfId="43" priority="54" stopIfTrue="1">
      <formula>AND(D92&lt;TODAY(),ISBLANK(M92))</formula>
    </cfRule>
  </conditionalFormatting>
  <conditionalFormatting sqref="B93:B94">
    <cfRule type="expression" dxfId="42" priority="53" stopIfTrue="1">
      <formula>AND(B93&lt;TODAY(),ISBLANK(J93))</formula>
    </cfRule>
  </conditionalFormatting>
  <conditionalFormatting sqref="P93:P95">
    <cfRule type="cellIs" dxfId="41" priority="55" stopIfTrue="1" operator="equal">
      <formula>"VERIFICAR!"</formula>
    </cfRule>
  </conditionalFormatting>
  <conditionalFormatting sqref="B92">
    <cfRule type="expression" dxfId="40" priority="52" stopIfTrue="1">
      <formula>AND(B92&lt;TODAY(),ISBLANK(J92))</formula>
    </cfRule>
  </conditionalFormatting>
  <conditionalFormatting sqref="P92">
    <cfRule type="cellIs" dxfId="39" priority="50" stopIfTrue="1" operator="equal">
      <formula>"VERIFICAR!"</formula>
    </cfRule>
  </conditionalFormatting>
  <conditionalFormatting sqref="J92">
    <cfRule type="cellIs" dxfId="38" priority="51" stopIfTrue="1" operator="notEqual">
      <formula>"Qui"</formula>
    </cfRule>
  </conditionalFormatting>
  <conditionalFormatting sqref="E92:E95">
    <cfRule type="expression" dxfId="37" priority="45" stopIfTrue="1">
      <formula>AND(E92&lt;TODAY(),ISBLANK(O92))</formula>
    </cfRule>
  </conditionalFormatting>
  <conditionalFormatting sqref="C94">
    <cfRule type="expression" dxfId="36" priority="43" stopIfTrue="1">
      <formula>AND(C94&lt;TODAY(),ISBLANK(K94))</formula>
    </cfRule>
  </conditionalFormatting>
  <conditionalFormatting sqref="B95">
    <cfRule type="expression" dxfId="35" priority="42" stopIfTrue="1">
      <formula>AND(B95&lt;TODAY(),ISBLANK(J95))</formula>
    </cfRule>
  </conditionalFormatting>
  <conditionalFormatting sqref="C95">
    <cfRule type="expression" dxfId="34" priority="41" stopIfTrue="1">
      <formula>AND(C95&lt;TODAY(),ISBLANK(K95))</formula>
    </cfRule>
  </conditionalFormatting>
  <conditionalFormatting sqref="B107">
    <cfRule type="expression" dxfId="33" priority="38" stopIfTrue="1">
      <formula>AND((#REF!-9)&gt;#REF!,ISBLANK(B107)=FALSE())</formula>
    </cfRule>
  </conditionalFormatting>
  <conditionalFormatting sqref="P100">
    <cfRule type="cellIs" dxfId="32" priority="34" stopIfTrue="1" operator="equal">
      <formula>"VERIFICAR!"</formula>
    </cfRule>
  </conditionalFormatting>
  <conditionalFormatting sqref="J100">
    <cfRule type="cellIs" dxfId="31" priority="35" stopIfTrue="1" operator="notEqual">
      <formula>"Qui"</formula>
    </cfRule>
  </conditionalFormatting>
  <conditionalFormatting sqref="D98:D99">
    <cfRule type="expression" dxfId="30" priority="33" stopIfTrue="1">
      <formula>AND(D98&lt;TODAY(),ISBLANK(M98))</formula>
    </cfRule>
  </conditionalFormatting>
  <conditionalFormatting sqref="B98:B99">
    <cfRule type="expression" dxfId="29" priority="32" stopIfTrue="1">
      <formula>AND(B98&lt;TODAY(),ISBLANK(J98))</formula>
    </cfRule>
  </conditionalFormatting>
  <conditionalFormatting sqref="P98">
    <cfRule type="cellIs" dxfId="28" priority="27" stopIfTrue="1" operator="equal">
      <formula>"VERIFICAR!"</formula>
    </cfRule>
  </conditionalFormatting>
  <conditionalFormatting sqref="J98">
    <cfRule type="cellIs" dxfId="27" priority="28" stopIfTrue="1" operator="notEqual">
      <formula>"Qui"</formula>
    </cfRule>
  </conditionalFormatting>
  <conditionalFormatting sqref="P99">
    <cfRule type="cellIs" dxfId="26" priority="30" stopIfTrue="1" operator="equal">
      <formula>"VERIFICAR!"</formula>
    </cfRule>
  </conditionalFormatting>
  <conditionalFormatting sqref="J99">
    <cfRule type="cellIs" dxfId="25" priority="31" stopIfTrue="1" operator="notEqual">
      <formula>"Qui"</formula>
    </cfRule>
  </conditionalFormatting>
  <conditionalFormatting sqref="C98:C99">
    <cfRule type="expression" dxfId="24" priority="22" stopIfTrue="1">
      <formula>AND(C98&lt;TODAY(),ISBLANK(K98))</formula>
    </cfRule>
  </conditionalFormatting>
  <conditionalFormatting sqref="E98">
    <cfRule type="expression" dxfId="23" priority="25" stopIfTrue="1">
      <formula>AND(E98&lt;TODAY(),ISBLANK(O98))</formula>
    </cfRule>
  </conditionalFormatting>
  <conditionalFormatting sqref="E100">
    <cfRule type="expression" dxfId="22" priority="19" stopIfTrue="1">
      <formula>AND(E100&lt;TODAY(),ISBLANK(O100))</formula>
    </cfRule>
  </conditionalFormatting>
  <conditionalFormatting sqref="E99">
    <cfRule type="expression" dxfId="21" priority="20" stopIfTrue="1">
      <formula>AND(E99&lt;TODAY(),ISBLANK(O99))</formula>
    </cfRule>
  </conditionalFormatting>
  <conditionalFormatting sqref="B101">
    <cfRule type="expression" dxfId="20" priority="18" stopIfTrue="1">
      <formula>AND((#REF!-9)&gt;#REF!,ISBLANK(B101)=FALSE())</formula>
    </cfRule>
  </conditionalFormatting>
  <conditionalFormatting sqref="J105">
    <cfRule type="cellIs" dxfId="19" priority="17" stopIfTrue="1" operator="notEqual">
      <formula>"Qui"</formula>
    </cfRule>
  </conditionalFormatting>
  <conditionalFormatting sqref="D103:D105">
    <cfRule type="expression" dxfId="18" priority="15" stopIfTrue="1">
      <formula>AND(D103&lt;TODAY(),ISBLANK(M103))</formula>
    </cfRule>
  </conditionalFormatting>
  <conditionalFormatting sqref="B103">
    <cfRule type="expression" dxfId="17" priority="14" stopIfTrue="1">
      <formula>AND(B103&lt;TODAY(),ISBLANK(J103))</formula>
    </cfRule>
  </conditionalFormatting>
  <conditionalFormatting sqref="P105">
    <cfRule type="cellIs" dxfId="16" priority="16" stopIfTrue="1" operator="equal">
      <formula>"VERIFICAR!"</formula>
    </cfRule>
  </conditionalFormatting>
  <conditionalFormatting sqref="P103">
    <cfRule type="cellIs" dxfId="15" priority="12" stopIfTrue="1" operator="equal">
      <formula>"VERIFICAR!"</formula>
    </cfRule>
  </conditionalFormatting>
  <conditionalFormatting sqref="J103">
    <cfRule type="cellIs" dxfId="14" priority="13" stopIfTrue="1" operator="notEqual">
      <formula>"Qui"</formula>
    </cfRule>
  </conditionalFormatting>
  <conditionalFormatting sqref="B104">
    <cfRule type="expression" dxfId="13" priority="11" stopIfTrue="1">
      <formula>AND(B104&lt;TODAY(),ISBLANK(J104))</formula>
    </cfRule>
  </conditionalFormatting>
  <conditionalFormatting sqref="P104">
    <cfRule type="cellIs" dxfId="12" priority="9" stopIfTrue="1" operator="equal">
      <formula>"VERIFICAR!"</formula>
    </cfRule>
  </conditionalFormatting>
  <conditionalFormatting sqref="J104">
    <cfRule type="cellIs" dxfId="11" priority="10" stopIfTrue="1" operator="notEqual">
      <formula>"Qui"</formula>
    </cfRule>
  </conditionalFormatting>
  <conditionalFormatting sqref="E103:E106">
    <cfRule type="expression" dxfId="10" priority="8" stopIfTrue="1">
      <formula>AND(E103&lt;TODAY(),ISBLANK(O103))</formula>
    </cfRule>
  </conditionalFormatting>
  <conditionalFormatting sqref="C103:C106">
    <cfRule type="expression" dxfId="9" priority="7" stopIfTrue="1">
      <formula>AND(C103&lt;TODAY(),ISBLANK(K103))</formula>
    </cfRule>
  </conditionalFormatting>
  <conditionalFormatting sqref="D106">
    <cfRule type="expression" dxfId="8" priority="6" stopIfTrue="1">
      <formula>AND(D106&lt;TODAY(),ISBLANK(M106))</formula>
    </cfRule>
  </conditionalFormatting>
  <conditionalFormatting sqref="B106">
    <cfRule type="expression" dxfId="7" priority="5" stopIfTrue="1">
      <formula>AND(B106&lt;TODAY(),ISBLANK(J106))</formula>
    </cfRule>
  </conditionalFormatting>
  <conditionalFormatting sqref="P106">
    <cfRule type="cellIs" dxfId="6" priority="3" stopIfTrue="1" operator="equal">
      <formula>"VERIFICAR!"</formula>
    </cfRule>
  </conditionalFormatting>
  <conditionalFormatting sqref="J106">
    <cfRule type="cellIs" dxfId="5" priority="4" stopIfTrue="1" operator="notEqual">
      <formula>"Qui"</formula>
    </cfRule>
  </conditionalFormatting>
  <printOptions horizontalCentered="1"/>
  <pageMargins left="7.874015748031496E-2" right="0" top="0.6692913385826772" bottom="0.27559055118110237" header="7.874015748031496E-2" footer="0.19685039370078741"/>
  <pageSetup paperSize="9" scale="41" fitToHeight="2" orientation="portrait" verticalDpi="300" r:id="rId1"/>
  <headerFooter alignWithMargins="0">
    <oddHeader>&amp;L&amp;G</oddHeader>
    <oddFooter>&amp;LFonte:GPE/APEP&amp;R&amp;"Verdana,Normal" &amp;D</oddFooter>
  </headerFooter>
  <rowBreaks count="1" manualBreakCount="1">
    <brk id="49" max="8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6">
    <tabColor indexed="56"/>
    <pageSetUpPr autoPageBreaks="0"/>
  </sheetPr>
  <dimension ref="A1:Y1056"/>
  <sheetViews>
    <sheetView showGridLines="0" zoomScale="50" zoomScaleNormal="55" zoomScaleSheetLayoutView="25" workbookViewId="0">
      <selection activeCell="A5" sqref="A5"/>
    </sheetView>
  </sheetViews>
  <sheetFormatPr defaultColWidth="11.5703125" defaultRowHeight="22.5" x14ac:dyDescent="0.3"/>
  <cols>
    <col min="1" max="1" width="98.5703125" style="3" customWidth="1"/>
    <col min="2" max="2" width="36.5703125" style="22" customWidth="1"/>
    <col min="3" max="3" width="19.85546875" style="16" hidden="1" customWidth="1"/>
    <col min="4" max="4" width="17.85546875" style="16" hidden="1" customWidth="1"/>
    <col min="5" max="5" width="19.5703125" style="22" hidden="1" customWidth="1"/>
    <col min="6" max="6" width="7.7109375" style="36" customWidth="1"/>
    <col min="7" max="7" width="11.5703125" style="17" customWidth="1"/>
    <col min="8" max="8" width="17.5703125" style="17" bestFit="1" customWidth="1"/>
    <col min="9" max="9" width="18.140625" style="17" bestFit="1" customWidth="1"/>
    <col min="10" max="10" width="15.28515625" style="17" bestFit="1" customWidth="1"/>
    <col min="11" max="12" width="11.5703125" style="17" customWidth="1"/>
    <col min="13" max="16384" width="11.5703125" style="3"/>
  </cols>
  <sheetData>
    <row r="1" spans="1:22" s="1" customFormat="1" ht="54.75" customHeight="1" thickTop="1" x14ac:dyDescent="0.2">
      <c r="A1" s="84" t="s">
        <v>41</v>
      </c>
      <c r="B1" s="91" t="s">
        <v>40</v>
      </c>
      <c r="C1" s="44"/>
      <c r="D1" s="44"/>
      <c r="E1" s="44"/>
      <c r="F1" s="33"/>
      <c r="G1" s="18"/>
      <c r="H1" s="18"/>
      <c r="I1" s="18"/>
      <c r="J1" s="18"/>
      <c r="K1" s="18"/>
      <c r="L1" s="18"/>
    </row>
    <row r="2" spans="1:22" s="2" customFormat="1" ht="6" customHeight="1" x14ac:dyDescent="0.2">
      <c r="A2" s="4"/>
      <c r="B2" s="87"/>
      <c r="C2" s="5"/>
      <c r="D2" s="5"/>
      <c r="E2" s="70"/>
      <c r="F2" s="34"/>
      <c r="G2" s="19"/>
      <c r="H2" s="43"/>
      <c r="I2" s="13"/>
      <c r="J2" s="13"/>
      <c r="K2" s="13"/>
      <c r="L2" s="13"/>
    </row>
    <row r="3" spans="1:22" s="2" customFormat="1" ht="30" customHeight="1" thickBot="1" x14ac:dyDescent="0.25">
      <c r="A3" s="172" t="s">
        <v>18</v>
      </c>
      <c r="B3" s="172" t="s">
        <v>38</v>
      </c>
      <c r="C3" s="175" t="s">
        <v>15</v>
      </c>
      <c r="D3" s="176"/>
      <c r="E3" s="179"/>
    </row>
    <row r="4" spans="1:22" s="2" customFormat="1" ht="42" customHeight="1" thickTop="1" x14ac:dyDescent="0.2">
      <c r="A4" s="173"/>
      <c r="B4" s="174"/>
      <c r="C4" s="68" t="s">
        <v>24</v>
      </c>
      <c r="D4" s="68" t="s">
        <v>16</v>
      </c>
      <c r="E4" s="40" t="s">
        <v>17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customFormat="1" ht="9" customHeight="1" x14ac:dyDescent="0.2">
      <c r="A5" s="21"/>
      <c r="B5" s="26"/>
      <c r="E5" s="26"/>
      <c r="F5" s="20"/>
    </row>
    <row r="6" spans="1:22" s="27" customFormat="1" ht="34.5" customHeight="1" thickBot="1" x14ac:dyDescent="0.25">
      <c r="A6" s="45" t="s">
        <v>39</v>
      </c>
      <c r="B6" s="71"/>
      <c r="C6" s="45"/>
      <c r="D6" s="45"/>
      <c r="E6" s="71"/>
      <c r="F6"/>
      <c r="G6" s="46"/>
      <c r="H6" s="46"/>
      <c r="J6" s="47"/>
      <c r="K6" s="48"/>
      <c r="L6" s="49"/>
    </row>
    <row r="7" spans="1:22" customFormat="1" ht="35.25" customHeight="1" thickTop="1" thickBot="1" x14ac:dyDescent="0.25">
      <c r="A7" s="50" t="s">
        <v>19</v>
      </c>
      <c r="B7" s="72"/>
      <c r="C7" s="51"/>
      <c r="D7" s="51"/>
      <c r="E7" s="72"/>
      <c r="F7" s="20"/>
      <c r="H7" s="54"/>
    </row>
    <row r="8" spans="1:22" s="2" customFormat="1" ht="37.5" customHeight="1" thickTop="1" thickBot="1" x14ac:dyDescent="0.25">
      <c r="A8" s="83" t="s">
        <v>27</v>
      </c>
      <c r="B8" s="82"/>
      <c r="C8" s="85"/>
      <c r="D8" s="53"/>
      <c r="E8" s="73"/>
      <c r="F8" s="30"/>
      <c r="G8" s="13"/>
      <c r="H8" s="13"/>
      <c r="I8" s="13"/>
      <c r="J8" s="13"/>
      <c r="K8" s="13"/>
      <c r="L8" s="13"/>
    </row>
    <row r="9" spans="1:22" s="2" customFormat="1" ht="37.5" customHeight="1" thickTop="1" x14ac:dyDescent="0.2">
      <c r="A9" s="67" t="s">
        <v>33</v>
      </c>
      <c r="B9" s="82"/>
      <c r="C9" s="85"/>
      <c r="D9" s="53"/>
      <c r="E9" s="73"/>
      <c r="F9" s="30"/>
      <c r="G9" s="13"/>
      <c r="H9" s="13"/>
      <c r="I9" s="13"/>
      <c r="J9" s="13"/>
      <c r="K9" s="13"/>
      <c r="L9" s="13"/>
    </row>
    <row r="10" spans="1:22" s="58" customFormat="1" ht="6" customHeight="1" thickBot="1" x14ac:dyDescent="0.25">
      <c r="A10" s="55"/>
      <c r="B10" s="88"/>
      <c r="C10" s="56"/>
      <c r="D10" s="56"/>
      <c r="E10" s="74"/>
      <c r="F10" s="57"/>
    </row>
    <row r="11" spans="1:22" customFormat="1" ht="35.25" customHeight="1" thickTop="1" thickBot="1" x14ac:dyDescent="0.25">
      <c r="A11" s="50" t="s">
        <v>32</v>
      </c>
      <c r="B11" s="72"/>
      <c r="C11" s="51"/>
      <c r="D11" s="51"/>
      <c r="E11" s="72"/>
      <c r="F11" s="20"/>
      <c r="H11" s="54"/>
    </row>
    <row r="12" spans="1:22" s="2" customFormat="1" ht="37.5" customHeight="1" thickTop="1" thickBot="1" x14ac:dyDescent="0.25">
      <c r="A12" s="83" t="s">
        <v>28</v>
      </c>
      <c r="B12" s="82"/>
      <c r="C12" s="85"/>
      <c r="D12" s="53"/>
      <c r="E12" s="73"/>
      <c r="F12" s="30"/>
      <c r="G12" s="13"/>
      <c r="H12" s="13"/>
      <c r="I12" s="13"/>
      <c r="J12" s="13"/>
      <c r="K12" s="13"/>
      <c r="L12" s="13"/>
    </row>
    <row r="13" spans="1:22" s="2" customFormat="1" ht="37.5" customHeight="1" thickTop="1" x14ac:dyDescent="0.2">
      <c r="A13" s="67" t="s">
        <v>29</v>
      </c>
      <c r="B13" s="82"/>
      <c r="C13" s="85"/>
      <c r="D13" s="53"/>
      <c r="E13" s="73"/>
      <c r="F13" s="30"/>
      <c r="G13" s="13"/>
      <c r="H13" s="13"/>
      <c r="I13" s="13"/>
      <c r="J13" s="13"/>
      <c r="K13" s="13"/>
      <c r="L13" s="13"/>
    </row>
    <row r="14" spans="1:22" s="58" customFormat="1" ht="6" customHeight="1" thickBot="1" x14ac:dyDescent="0.25">
      <c r="A14" s="55"/>
      <c r="B14" s="88"/>
      <c r="C14" s="56"/>
      <c r="D14" s="56"/>
      <c r="E14" s="74"/>
      <c r="F14" s="57"/>
    </row>
    <row r="15" spans="1:22" customFormat="1" ht="35.25" customHeight="1" thickTop="1" thickBot="1" x14ac:dyDescent="0.25">
      <c r="A15" s="50" t="s">
        <v>22</v>
      </c>
      <c r="B15" s="72"/>
      <c r="C15" s="51"/>
      <c r="D15" s="51"/>
      <c r="E15" s="72"/>
      <c r="F15" s="20"/>
      <c r="H15" s="54"/>
    </row>
    <row r="16" spans="1:22" s="2" customFormat="1" ht="37.5" customHeight="1" thickTop="1" x14ac:dyDescent="0.2">
      <c r="A16" s="67" t="s">
        <v>34</v>
      </c>
      <c r="B16" s="82"/>
      <c r="C16" s="85"/>
      <c r="D16" s="53"/>
      <c r="E16" s="73"/>
      <c r="F16" s="30"/>
      <c r="G16" s="13"/>
      <c r="H16" s="13"/>
      <c r="I16" s="13"/>
      <c r="J16" s="13"/>
      <c r="K16" s="13"/>
      <c r="L16" s="13"/>
    </row>
    <row r="17" spans="1:25" s="58" customFormat="1" ht="6" customHeight="1" thickBot="1" x14ac:dyDescent="0.25">
      <c r="A17" s="55"/>
      <c r="B17" s="88"/>
      <c r="C17" s="56"/>
      <c r="D17" s="56"/>
      <c r="E17" s="74"/>
      <c r="F17" s="57"/>
    </row>
    <row r="18" spans="1:25" s="27" customFormat="1" ht="35.25" customHeight="1" thickTop="1" x14ac:dyDescent="0.2">
      <c r="A18" s="59" t="s">
        <v>26</v>
      </c>
      <c r="B18" s="89"/>
      <c r="C18" s="60"/>
      <c r="D18" s="61"/>
      <c r="E18" s="76"/>
      <c r="F18" s="18"/>
    </row>
    <row r="19" spans="1:25" s="28" customFormat="1" ht="9" customHeight="1" x14ac:dyDescent="0.3">
      <c r="A19" s="62"/>
      <c r="B19" s="26"/>
      <c r="C19" s="63"/>
      <c r="D19" s="42"/>
      <c r="E19" s="77"/>
      <c r="F19" s="63"/>
      <c r="G19" s="64"/>
      <c r="H19"/>
      <c r="I19" s="46"/>
      <c r="J19" s="46"/>
      <c r="L19" s="47"/>
      <c r="M19" s="65"/>
      <c r="N19" s="66"/>
    </row>
    <row r="20" spans="1:25" s="27" customFormat="1" ht="34.5" customHeight="1" thickBot="1" x14ac:dyDescent="0.25">
      <c r="A20" s="45" t="s">
        <v>23</v>
      </c>
      <c r="B20" s="71"/>
      <c r="C20" s="45"/>
      <c r="D20" s="45"/>
      <c r="E20" s="71"/>
      <c r="F20"/>
      <c r="G20" s="46"/>
      <c r="H20" s="46"/>
      <c r="J20" s="47"/>
      <c r="K20" s="48"/>
      <c r="L20" s="49"/>
    </row>
    <row r="21" spans="1:25" customFormat="1" ht="35.25" customHeight="1" thickTop="1" thickBot="1" x14ac:dyDescent="0.25">
      <c r="A21" s="50" t="s">
        <v>36</v>
      </c>
      <c r="B21" s="72"/>
      <c r="C21" s="51"/>
      <c r="D21" s="51"/>
      <c r="E21" s="72"/>
      <c r="F21" s="20"/>
      <c r="H21" s="54"/>
    </row>
    <row r="22" spans="1:25" s="2" customFormat="1" ht="37.5" customHeight="1" thickTop="1" x14ac:dyDescent="0.2">
      <c r="A22" s="67" t="s">
        <v>35</v>
      </c>
      <c r="B22" s="92"/>
      <c r="C22" s="85"/>
      <c r="D22" s="53"/>
      <c r="E22" s="73"/>
      <c r="F22" s="30"/>
      <c r="G22" s="13"/>
      <c r="H22" s="13"/>
      <c r="I22" s="13"/>
      <c r="J22" s="13"/>
      <c r="K22" s="13"/>
      <c r="L22" s="13"/>
    </row>
    <row r="23" spans="1:25" s="58" customFormat="1" ht="6" customHeight="1" thickBot="1" x14ac:dyDescent="0.25">
      <c r="A23" s="55"/>
      <c r="B23" s="88"/>
      <c r="C23" s="56"/>
      <c r="D23" s="56"/>
      <c r="E23" s="74"/>
      <c r="F23" s="57"/>
    </row>
    <row r="24" spans="1:25" customFormat="1" ht="35.25" customHeight="1" thickTop="1" thickBot="1" x14ac:dyDescent="0.25">
      <c r="A24" s="50" t="s">
        <v>20</v>
      </c>
      <c r="B24" s="72"/>
      <c r="C24" s="51"/>
      <c r="D24" s="51"/>
      <c r="E24" s="72"/>
      <c r="F24" s="20"/>
      <c r="H24" s="54"/>
    </row>
    <row r="25" spans="1:25" s="2" customFormat="1" ht="37.5" customHeight="1" thickTop="1" thickBot="1" x14ac:dyDescent="0.25">
      <c r="A25" s="83" t="s">
        <v>37</v>
      </c>
      <c r="B25" s="82"/>
      <c r="C25" s="85"/>
      <c r="D25" s="53"/>
      <c r="E25" s="73"/>
      <c r="F25" s="30"/>
      <c r="G25" s="13"/>
      <c r="H25" s="13"/>
      <c r="I25" s="13"/>
      <c r="J25" s="13"/>
      <c r="K25" s="13"/>
      <c r="L25" s="13"/>
    </row>
    <row r="26" spans="1:25" s="2" customFormat="1" ht="37.5" customHeight="1" thickTop="1" thickBot="1" x14ac:dyDescent="0.25">
      <c r="A26" s="67" t="s">
        <v>30</v>
      </c>
      <c r="B26" s="82"/>
      <c r="C26" s="86"/>
      <c r="D26" s="52"/>
      <c r="E26" s="75"/>
      <c r="F26" s="30"/>
      <c r="G26" s="13"/>
      <c r="H26" s="13"/>
      <c r="I26" s="13"/>
      <c r="J26" s="13"/>
      <c r="K26" s="13"/>
      <c r="L26" s="13"/>
    </row>
    <row r="27" spans="1:25" s="2" customFormat="1" ht="37.5" customHeight="1" thickTop="1" x14ac:dyDescent="0.2">
      <c r="A27" s="67" t="s">
        <v>31</v>
      </c>
      <c r="B27" s="82"/>
      <c r="C27" s="85"/>
      <c r="D27" s="53"/>
      <c r="E27" s="73"/>
      <c r="F27" s="30"/>
      <c r="G27" s="13"/>
      <c r="H27" s="13"/>
      <c r="I27" s="13"/>
      <c r="J27" s="13"/>
      <c r="K27" s="13"/>
      <c r="L27" s="13"/>
    </row>
    <row r="28" spans="1:25" customFormat="1" ht="5.25" customHeight="1" thickBot="1" x14ac:dyDescent="0.25">
      <c r="B28" s="26"/>
      <c r="E28" s="26"/>
    </row>
    <row r="29" spans="1:25" s="28" customFormat="1" ht="35.25" customHeight="1" thickTop="1" x14ac:dyDescent="0.2">
      <c r="A29" s="59" t="s">
        <v>42</v>
      </c>
      <c r="B29" s="89"/>
      <c r="C29" s="60"/>
      <c r="D29" s="61"/>
      <c r="E29" s="76"/>
      <c r="F29" s="25"/>
    </row>
    <row r="30" spans="1:25" s="28" customFormat="1" ht="6" customHeight="1" thickBot="1" x14ac:dyDescent="0.3">
      <c r="A30" s="21"/>
      <c r="B30" s="90"/>
      <c r="C30" s="41"/>
      <c r="D30" s="41"/>
      <c r="E30" s="78"/>
      <c r="F30" s="25"/>
    </row>
    <row r="31" spans="1:25" s="27" customFormat="1" ht="35.25" customHeight="1" thickTop="1" x14ac:dyDescent="0.2">
      <c r="A31" s="59" t="s">
        <v>25</v>
      </c>
      <c r="B31" s="89"/>
      <c r="C31" s="60"/>
      <c r="D31" s="61"/>
      <c r="E31" s="76"/>
      <c r="F31" s="18"/>
    </row>
    <row r="32" spans="1:25" customFormat="1" ht="7.5" customHeight="1" x14ac:dyDescent="0.2">
      <c r="A32" s="178"/>
      <c r="B32" s="178"/>
      <c r="C32" s="178"/>
      <c r="D32" s="178"/>
      <c r="E32" s="178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7" s="29" customFormat="1" ht="21" customHeight="1" x14ac:dyDescent="0.25">
      <c r="A33" s="69"/>
      <c r="B33" s="32"/>
      <c r="C33" s="7"/>
      <c r="D33" s="7"/>
      <c r="E33" s="32"/>
    </row>
    <row r="34" spans="1:7" s="23" customFormat="1" ht="21" customHeight="1" x14ac:dyDescent="0.2">
      <c r="B34" s="37"/>
      <c r="E34" s="37"/>
      <c r="F34" s="35"/>
      <c r="G34" s="24"/>
    </row>
    <row r="35" spans="1:7" ht="18" x14ac:dyDescent="0.25">
      <c r="A35" s="29"/>
      <c r="B35" s="38"/>
      <c r="C35" s="6"/>
      <c r="D35" s="6"/>
      <c r="E35" s="38"/>
      <c r="F35" s="31"/>
      <c r="G35"/>
    </row>
    <row r="36" spans="1:7" x14ac:dyDescent="0.3">
      <c r="B36" s="38"/>
      <c r="C36" s="6"/>
      <c r="D36" s="6"/>
      <c r="E36" s="38"/>
    </row>
    <row r="37" spans="1:7" hidden="1" x14ac:dyDescent="0.3">
      <c r="A37" s="29" t="s">
        <v>14</v>
      </c>
      <c r="B37" s="38"/>
      <c r="C37" s="6"/>
      <c r="D37" s="6"/>
      <c r="E37" s="38"/>
    </row>
    <row r="38" spans="1:7" x14ac:dyDescent="0.3">
      <c r="B38" s="38"/>
      <c r="C38" s="6"/>
      <c r="D38" s="6"/>
      <c r="E38" s="38"/>
    </row>
    <row r="39" spans="1:7" x14ac:dyDescent="0.3">
      <c r="B39" s="38"/>
      <c r="C39" s="6"/>
      <c r="D39" s="6"/>
      <c r="E39" s="38"/>
    </row>
    <row r="40" spans="1:7" x14ac:dyDescent="0.3">
      <c r="B40" s="38"/>
      <c r="C40" s="6"/>
      <c r="D40" s="6"/>
      <c r="E40" s="38"/>
    </row>
    <row r="41" spans="1:7" x14ac:dyDescent="0.3">
      <c r="B41" s="38"/>
      <c r="C41" s="6"/>
      <c r="D41" s="6"/>
      <c r="E41" s="38"/>
    </row>
    <row r="42" spans="1:7" x14ac:dyDescent="0.3">
      <c r="B42" s="38"/>
      <c r="C42" s="6"/>
      <c r="D42" s="6"/>
      <c r="E42" s="38"/>
    </row>
    <row r="43" spans="1:7" x14ac:dyDescent="0.3">
      <c r="B43" s="38"/>
      <c r="C43" s="6"/>
      <c r="D43" s="6"/>
      <c r="E43" s="38"/>
    </row>
    <row r="44" spans="1:7" x14ac:dyDescent="0.3">
      <c r="B44" s="32"/>
      <c r="C44" s="8"/>
      <c r="D44" s="8"/>
      <c r="E44" s="32"/>
    </row>
    <row r="45" spans="1:7" x14ac:dyDescent="0.3">
      <c r="B45" s="32"/>
      <c r="C45" s="8"/>
      <c r="D45" s="8"/>
      <c r="E45" s="32"/>
    </row>
    <row r="46" spans="1:7" x14ac:dyDescent="0.3">
      <c r="B46" s="32"/>
      <c r="C46" s="8"/>
      <c r="D46" s="8"/>
      <c r="E46" s="32"/>
    </row>
    <row r="47" spans="1:7" x14ac:dyDescent="0.3">
      <c r="B47" s="32"/>
      <c r="C47" s="8"/>
      <c r="D47" s="8"/>
      <c r="E47" s="32"/>
    </row>
    <row r="48" spans="1:7" x14ac:dyDescent="0.3">
      <c r="B48" s="32"/>
      <c r="C48" s="8"/>
      <c r="D48" s="8"/>
      <c r="E48" s="32"/>
    </row>
    <row r="49" spans="2:5" x14ac:dyDescent="0.3">
      <c r="B49" s="32"/>
      <c r="C49" s="8"/>
      <c r="D49" s="8"/>
      <c r="E49" s="32"/>
    </row>
    <row r="50" spans="2:5" x14ac:dyDescent="0.3">
      <c r="B50" s="32"/>
      <c r="C50" s="8"/>
      <c r="D50" s="8"/>
      <c r="E50" s="32"/>
    </row>
    <row r="51" spans="2:5" x14ac:dyDescent="0.3">
      <c r="B51" s="32"/>
      <c r="C51" s="8"/>
      <c r="D51" s="8"/>
      <c r="E51" s="32"/>
    </row>
    <row r="52" spans="2:5" x14ac:dyDescent="0.3">
      <c r="B52" s="32"/>
      <c r="C52" s="8"/>
      <c r="D52" s="8"/>
      <c r="E52" s="32"/>
    </row>
    <row r="53" spans="2:5" x14ac:dyDescent="0.3">
      <c r="B53" s="32"/>
      <c r="C53" s="8"/>
      <c r="D53" s="8"/>
      <c r="E53" s="32"/>
    </row>
    <row r="54" spans="2:5" x14ac:dyDescent="0.3">
      <c r="B54" s="32"/>
      <c r="C54" s="8"/>
      <c r="D54" s="8"/>
      <c r="E54" s="32"/>
    </row>
    <row r="55" spans="2:5" x14ac:dyDescent="0.3">
      <c r="B55" s="32"/>
      <c r="C55" s="8"/>
      <c r="D55" s="8"/>
      <c r="E55" s="32"/>
    </row>
    <row r="56" spans="2:5" x14ac:dyDescent="0.3">
      <c r="B56" s="32"/>
      <c r="C56" s="8"/>
      <c r="D56" s="8"/>
      <c r="E56" s="32"/>
    </row>
    <row r="57" spans="2:5" x14ac:dyDescent="0.3">
      <c r="B57" s="32"/>
      <c r="C57" s="8"/>
      <c r="D57" s="8"/>
      <c r="E57" s="32"/>
    </row>
    <row r="58" spans="2:5" x14ac:dyDescent="0.3">
      <c r="B58" s="32"/>
      <c r="C58" s="8"/>
      <c r="D58" s="8"/>
      <c r="E58" s="32"/>
    </row>
    <row r="59" spans="2:5" x14ac:dyDescent="0.3">
      <c r="B59" s="32"/>
      <c r="C59" s="8"/>
      <c r="D59" s="8"/>
      <c r="E59" s="32"/>
    </row>
    <row r="60" spans="2:5" x14ac:dyDescent="0.3">
      <c r="B60" s="32"/>
      <c r="C60" s="8"/>
      <c r="D60" s="8"/>
      <c r="E60" s="32"/>
    </row>
    <row r="61" spans="2:5" x14ac:dyDescent="0.3">
      <c r="B61" s="32"/>
      <c r="C61" s="8"/>
      <c r="D61" s="8"/>
      <c r="E61" s="32"/>
    </row>
    <row r="62" spans="2:5" x14ac:dyDescent="0.3">
      <c r="B62" s="32"/>
      <c r="C62" s="8"/>
      <c r="D62" s="8"/>
      <c r="E62" s="32"/>
    </row>
    <row r="63" spans="2:5" x14ac:dyDescent="0.3">
      <c r="B63" s="32"/>
      <c r="C63" s="8"/>
      <c r="D63" s="8"/>
      <c r="E63" s="32"/>
    </row>
    <row r="64" spans="2:5" x14ac:dyDescent="0.3">
      <c r="B64" s="32"/>
      <c r="C64" s="8"/>
      <c r="D64" s="8"/>
      <c r="E64" s="32"/>
    </row>
    <row r="65" spans="2:5" x14ac:dyDescent="0.3">
      <c r="B65" s="32"/>
      <c r="C65" s="8"/>
      <c r="D65" s="8"/>
      <c r="E65" s="32"/>
    </row>
    <row r="66" spans="2:5" x14ac:dyDescent="0.3">
      <c r="B66" s="32"/>
      <c r="C66" s="8"/>
      <c r="D66" s="8"/>
      <c r="E66" s="32"/>
    </row>
    <row r="67" spans="2:5" x14ac:dyDescent="0.3">
      <c r="B67" s="32"/>
      <c r="C67" s="8"/>
      <c r="D67" s="8"/>
      <c r="E67" s="32"/>
    </row>
    <row r="68" spans="2:5" x14ac:dyDescent="0.3">
      <c r="B68" s="32"/>
      <c r="C68" s="8"/>
      <c r="D68" s="8"/>
      <c r="E68" s="32"/>
    </row>
    <row r="69" spans="2:5" x14ac:dyDescent="0.3">
      <c r="B69" s="32"/>
      <c r="C69" s="8"/>
      <c r="D69" s="8"/>
      <c r="E69" s="32"/>
    </row>
    <row r="70" spans="2:5" x14ac:dyDescent="0.3">
      <c r="B70" s="32"/>
      <c r="C70" s="8"/>
      <c r="D70" s="8"/>
      <c r="E70" s="32"/>
    </row>
    <row r="71" spans="2:5" x14ac:dyDescent="0.3">
      <c r="B71" s="32"/>
      <c r="C71" s="8"/>
      <c r="D71" s="8"/>
      <c r="E71" s="32"/>
    </row>
    <row r="72" spans="2:5" x14ac:dyDescent="0.3">
      <c r="B72" s="32"/>
      <c r="C72" s="8"/>
      <c r="D72" s="8"/>
      <c r="E72" s="32"/>
    </row>
    <row r="73" spans="2:5" x14ac:dyDescent="0.3">
      <c r="B73" s="32"/>
      <c r="C73" s="8"/>
      <c r="D73" s="8"/>
      <c r="E73" s="32"/>
    </row>
    <row r="74" spans="2:5" x14ac:dyDescent="0.3">
      <c r="B74" s="32"/>
      <c r="C74" s="8"/>
      <c r="D74" s="8"/>
      <c r="E74" s="32"/>
    </row>
    <row r="75" spans="2:5" x14ac:dyDescent="0.3">
      <c r="B75" s="32"/>
      <c r="C75" s="8"/>
      <c r="D75" s="8"/>
      <c r="E75" s="32"/>
    </row>
    <row r="76" spans="2:5" x14ac:dyDescent="0.3">
      <c r="B76" s="32"/>
      <c r="C76" s="8"/>
      <c r="D76" s="8"/>
      <c r="E76" s="32"/>
    </row>
    <row r="77" spans="2:5" x14ac:dyDescent="0.3">
      <c r="B77" s="32"/>
      <c r="C77" s="8"/>
      <c r="D77" s="8"/>
      <c r="E77" s="32"/>
    </row>
    <row r="78" spans="2:5" x14ac:dyDescent="0.3">
      <c r="B78" s="32"/>
      <c r="C78" s="8"/>
      <c r="D78" s="8"/>
      <c r="E78" s="32"/>
    </row>
    <row r="79" spans="2:5" x14ac:dyDescent="0.3">
      <c r="B79" s="32"/>
      <c r="C79" s="8"/>
      <c r="D79" s="8"/>
      <c r="E79" s="32"/>
    </row>
    <row r="80" spans="2:5" x14ac:dyDescent="0.3">
      <c r="B80" s="32"/>
      <c r="C80" s="8"/>
      <c r="D80" s="8"/>
      <c r="E80" s="32"/>
    </row>
    <row r="81" spans="2:5" x14ac:dyDescent="0.3">
      <c r="B81" s="32"/>
      <c r="C81" s="8"/>
      <c r="D81" s="8"/>
      <c r="E81" s="32"/>
    </row>
    <row r="82" spans="2:5" x14ac:dyDescent="0.3">
      <c r="B82" s="32"/>
      <c r="C82" s="8"/>
      <c r="D82" s="8"/>
      <c r="E82" s="32"/>
    </row>
    <row r="83" spans="2:5" x14ac:dyDescent="0.3">
      <c r="B83" s="32"/>
      <c r="C83" s="8"/>
      <c r="D83" s="8"/>
      <c r="E83" s="32"/>
    </row>
    <row r="84" spans="2:5" x14ac:dyDescent="0.3">
      <c r="B84" s="32"/>
      <c r="C84" s="8"/>
      <c r="D84" s="8"/>
      <c r="E84" s="32"/>
    </row>
    <row r="85" spans="2:5" x14ac:dyDescent="0.3">
      <c r="B85" s="32"/>
      <c r="C85" s="8"/>
      <c r="D85" s="8"/>
      <c r="E85" s="32"/>
    </row>
    <row r="86" spans="2:5" x14ac:dyDescent="0.3">
      <c r="B86" s="32"/>
      <c r="C86" s="8"/>
      <c r="D86" s="8"/>
      <c r="E86" s="32"/>
    </row>
    <row r="87" spans="2:5" x14ac:dyDescent="0.3">
      <c r="B87" s="39"/>
      <c r="C87" s="9"/>
      <c r="D87" s="9"/>
      <c r="E87" s="39"/>
    </row>
    <row r="88" spans="2:5" x14ac:dyDescent="0.3">
      <c r="B88" s="32"/>
      <c r="C88" s="8"/>
      <c r="D88" s="8"/>
      <c r="E88" s="32"/>
    </row>
    <row r="89" spans="2:5" x14ac:dyDescent="0.3">
      <c r="B89" s="32"/>
      <c r="C89" s="8"/>
      <c r="D89" s="8"/>
      <c r="E89" s="32"/>
    </row>
    <row r="90" spans="2:5" x14ac:dyDescent="0.3">
      <c r="B90" s="32"/>
      <c r="C90" s="8"/>
      <c r="D90" s="8"/>
      <c r="E90" s="32"/>
    </row>
    <row r="91" spans="2:5" x14ac:dyDescent="0.3">
      <c r="B91" s="39"/>
      <c r="C91" s="9"/>
      <c r="D91" s="9"/>
      <c r="E91" s="39"/>
    </row>
    <row r="92" spans="2:5" x14ac:dyDescent="0.3">
      <c r="B92" s="39"/>
      <c r="C92" s="9"/>
      <c r="D92" s="9"/>
      <c r="E92" s="39"/>
    </row>
    <row r="93" spans="2:5" x14ac:dyDescent="0.3">
      <c r="B93" s="39"/>
      <c r="C93" s="9"/>
      <c r="D93" s="9"/>
      <c r="E93" s="39"/>
    </row>
    <row r="94" spans="2:5" x14ac:dyDescent="0.3">
      <c r="B94" s="39"/>
      <c r="C94" s="9"/>
      <c r="D94" s="9"/>
      <c r="E94" s="39"/>
    </row>
    <row r="95" spans="2:5" x14ac:dyDescent="0.3">
      <c r="B95" s="39"/>
      <c r="C95" s="9"/>
      <c r="D95" s="9"/>
      <c r="E95" s="39"/>
    </row>
    <row r="96" spans="2:5" x14ac:dyDescent="0.3">
      <c r="B96" s="39"/>
      <c r="C96" s="9"/>
      <c r="D96" s="9"/>
      <c r="E96" s="39"/>
    </row>
    <row r="97" spans="2:5" x14ac:dyDescent="0.3">
      <c r="B97" s="39"/>
      <c r="C97" s="9"/>
      <c r="D97" s="9"/>
      <c r="E97" s="39"/>
    </row>
    <row r="98" spans="2:5" x14ac:dyDescent="0.3">
      <c r="B98" s="39"/>
      <c r="C98" s="9"/>
      <c r="D98" s="9"/>
      <c r="E98" s="39"/>
    </row>
    <row r="99" spans="2:5" x14ac:dyDescent="0.3">
      <c r="B99" s="39"/>
      <c r="C99" s="9"/>
      <c r="D99" s="9"/>
      <c r="E99" s="39"/>
    </row>
    <row r="100" spans="2:5" x14ac:dyDescent="0.3">
      <c r="B100" s="39"/>
      <c r="C100" s="9"/>
      <c r="D100" s="9"/>
      <c r="E100" s="39"/>
    </row>
    <row r="101" spans="2:5" x14ac:dyDescent="0.3">
      <c r="B101" s="39"/>
      <c r="C101" s="9"/>
      <c r="D101" s="9"/>
      <c r="E101" s="39"/>
    </row>
    <row r="102" spans="2:5" x14ac:dyDescent="0.3">
      <c r="B102" s="39"/>
      <c r="C102" s="9"/>
      <c r="D102" s="9"/>
      <c r="E102" s="39"/>
    </row>
    <row r="103" spans="2:5" x14ac:dyDescent="0.3">
      <c r="B103" s="39"/>
      <c r="C103" s="9"/>
      <c r="D103" s="9"/>
      <c r="E103" s="39"/>
    </row>
    <row r="104" spans="2:5" x14ac:dyDescent="0.3">
      <c r="B104" s="39"/>
      <c r="C104" s="9"/>
      <c r="D104" s="9"/>
      <c r="E104" s="39"/>
    </row>
    <row r="105" spans="2:5" x14ac:dyDescent="0.3">
      <c r="B105" s="39"/>
      <c r="C105" s="9"/>
      <c r="D105" s="9"/>
      <c r="E105" s="39"/>
    </row>
    <row r="106" spans="2:5" x14ac:dyDescent="0.3">
      <c r="B106" s="39"/>
      <c r="C106" s="9"/>
      <c r="D106" s="9"/>
      <c r="E106" s="39"/>
    </row>
    <row r="107" spans="2:5" x14ac:dyDescent="0.3">
      <c r="B107" s="39"/>
      <c r="C107" s="9"/>
      <c r="D107" s="9"/>
      <c r="E107" s="39"/>
    </row>
    <row r="108" spans="2:5" x14ac:dyDescent="0.3">
      <c r="B108" s="39"/>
      <c r="C108" s="9"/>
      <c r="D108" s="9"/>
      <c r="E108" s="39"/>
    </row>
    <row r="109" spans="2:5" x14ac:dyDescent="0.3">
      <c r="B109" s="39"/>
      <c r="C109" s="9"/>
      <c r="D109" s="9"/>
      <c r="E109" s="39"/>
    </row>
    <row r="110" spans="2:5" x14ac:dyDescent="0.3">
      <c r="B110" s="39"/>
      <c r="C110" s="9"/>
      <c r="D110" s="9"/>
      <c r="E110" s="39"/>
    </row>
    <row r="111" spans="2:5" x14ac:dyDescent="0.3">
      <c r="B111" s="39"/>
      <c r="C111" s="9"/>
      <c r="D111" s="9"/>
      <c r="E111" s="39"/>
    </row>
    <row r="112" spans="2:5" x14ac:dyDescent="0.3">
      <c r="B112" s="39"/>
      <c r="C112" s="9"/>
      <c r="D112" s="9"/>
      <c r="E112" s="39"/>
    </row>
    <row r="113" spans="2:5" x14ac:dyDescent="0.3">
      <c r="B113" s="32"/>
      <c r="C113" s="8"/>
      <c r="D113" s="8"/>
      <c r="E113" s="32"/>
    </row>
    <row r="114" spans="2:5" x14ac:dyDescent="0.3">
      <c r="B114" s="32"/>
      <c r="C114" s="8"/>
      <c r="D114" s="8"/>
      <c r="E114" s="32"/>
    </row>
    <row r="115" spans="2:5" x14ac:dyDescent="0.3">
      <c r="B115" s="32"/>
      <c r="C115" s="8"/>
      <c r="D115" s="8"/>
      <c r="E115" s="32"/>
    </row>
    <row r="116" spans="2:5" x14ac:dyDescent="0.3">
      <c r="B116" s="32"/>
      <c r="C116" s="8"/>
      <c r="D116" s="8"/>
      <c r="E116" s="32"/>
    </row>
    <row r="117" spans="2:5" x14ac:dyDescent="0.3">
      <c r="B117" s="32"/>
      <c r="C117" s="8"/>
      <c r="D117" s="8"/>
      <c r="E117" s="32"/>
    </row>
    <row r="118" spans="2:5" x14ac:dyDescent="0.3">
      <c r="B118" s="32"/>
      <c r="C118" s="8"/>
      <c r="D118" s="8"/>
      <c r="E118" s="32"/>
    </row>
    <row r="119" spans="2:5" x14ac:dyDescent="0.3">
      <c r="B119" s="32"/>
      <c r="C119" s="8"/>
      <c r="D119" s="8"/>
      <c r="E119" s="32"/>
    </row>
    <row r="120" spans="2:5" x14ac:dyDescent="0.3">
      <c r="B120" s="32"/>
      <c r="C120" s="8"/>
      <c r="D120" s="8"/>
      <c r="E120" s="32"/>
    </row>
    <row r="121" spans="2:5" x14ac:dyDescent="0.3">
      <c r="B121" s="32"/>
      <c r="C121" s="8"/>
      <c r="D121" s="8"/>
      <c r="E121" s="32"/>
    </row>
    <row r="122" spans="2:5" x14ac:dyDescent="0.3">
      <c r="B122" s="32"/>
      <c r="C122" s="8"/>
      <c r="D122" s="8"/>
      <c r="E122" s="32"/>
    </row>
    <row r="123" spans="2:5" x14ac:dyDescent="0.3">
      <c r="B123" s="32"/>
      <c r="C123" s="8"/>
      <c r="D123" s="8"/>
      <c r="E123" s="32"/>
    </row>
    <row r="124" spans="2:5" x14ac:dyDescent="0.3">
      <c r="B124" s="32"/>
      <c r="C124" s="8"/>
      <c r="D124" s="8"/>
      <c r="E124" s="32"/>
    </row>
    <row r="125" spans="2:5" x14ac:dyDescent="0.3">
      <c r="B125" s="32"/>
      <c r="C125" s="8"/>
      <c r="D125" s="8"/>
      <c r="E125" s="32"/>
    </row>
    <row r="126" spans="2:5" x14ac:dyDescent="0.3">
      <c r="B126" s="32"/>
      <c r="C126" s="8"/>
      <c r="D126" s="8"/>
      <c r="E126" s="32"/>
    </row>
    <row r="127" spans="2:5" x14ac:dyDescent="0.3">
      <c r="B127" s="32"/>
      <c r="C127" s="8"/>
      <c r="D127" s="8"/>
      <c r="E127" s="32"/>
    </row>
    <row r="128" spans="2:5" x14ac:dyDescent="0.3">
      <c r="B128" s="32"/>
      <c r="C128" s="8"/>
      <c r="D128" s="8"/>
      <c r="E128" s="32"/>
    </row>
    <row r="129" spans="2:5" x14ac:dyDescent="0.3">
      <c r="B129" s="32"/>
      <c r="C129" s="8"/>
      <c r="D129" s="8"/>
      <c r="E129" s="32"/>
    </row>
    <row r="130" spans="2:5" x14ac:dyDescent="0.3">
      <c r="B130" s="32"/>
      <c r="C130" s="8"/>
      <c r="D130" s="8"/>
      <c r="E130" s="32"/>
    </row>
    <row r="131" spans="2:5" x14ac:dyDescent="0.3">
      <c r="B131" s="32"/>
      <c r="C131" s="8"/>
      <c r="D131" s="8"/>
      <c r="E131" s="32"/>
    </row>
    <row r="132" spans="2:5" x14ac:dyDescent="0.3">
      <c r="B132" s="32"/>
      <c r="C132" s="8"/>
      <c r="D132" s="8"/>
      <c r="E132" s="32"/>
    </row>
    <row r="133" spans="2:5" x14ac:dyDescent="0.3">
      <c r="B133" s="32"/>
      <c r="C133" s="8"/>
      <c r="D133" s="8"/>
      <c r="E133" s="32"/>
    </row>
    <row r="134" spans="2:5" x14ac:dyDescent="0.3">
      <c r="B134" s="32"/>
      <c r="C134" s="8"/>
      <c r="D134" s="8"/>
      <c r="E134" s="32"/>
    </row>
    <row r="135" spans="2:5" x14ac:dyDescent="0.3">
      <c r="B135" s="32"/>
      <c r="C135" s="8"/>
      <c r="D135" s="8"/>
      <c r="E135" s="32"/>
    </row>
    <row r="136" spans="2:5" x14ac:dyDescent="0.3">
      <c r="B136" s="32"/>
      <c r="C136" s="8"/>
      <c r="D136" s="8"/>
      <c r="E136" s="32"/>
    </row>
    <row r="137" spans="2:5" x14ac:dyDescent="0.3">
      <c r="B137" s="32"/>
      <c r="C137" s="8"/>
      <c r="D137" s="8"/>
      <c r="E137" s="32"/>
    </row>
    <row r="138" spans="2:5" x14ac:dyDescent="0.3">
      <c r="B138" s="32"/>
      <c r="C138" s="8"/>
      <c r="D138" s="8"/>
      <c r="E138" s="32"/>
    </row>
    <row r="139" spans="2:5" x14ac:dyDescent="0.3">
      <c r="B139" s="32"/>
      <c r="C139" s="8"/>
      <c r="D139" s="8"/>
      <c r="E139" s="32"/>
    </row>
    <row r="140" spans="2:5" x14ac:dyDescent="0.3">
      <c r="B140" s="32"/>
      <c r="C140" s="8"/>
      <c r="D140" s="8"/>
      <c r="E140" s="32"/>
    </row>
    <row r="141" spans="2:5" x14ac:dyDescent="0.3">
      <c r="B141" s="32"/>
      <c r="C141" s="8"/>
      <c r="D141" s="8"/>
      <c r="E141" s="32"/>
    </row>
    <row r="142" spans="2:5" x14ac:dyDescent="0.3">
      <c r="B142" s="32"/>
      <c r="C142" s="8"/>
      <c r="D142" s="8"/>
      <c r="E142" s="32"/>
    </row>
    <row r="143" spans="2:5" x14ac:dyDescent="0.3">
      <c r="B143" s="32"/>
      <c r="C143" s="8"/>
      <c r="D143" s="8"/>
      <c r="E143" s="32"/>
    </row>
    <row r="144" spans="2:5" x14ac:dyDescent="0.3">
      <c r="B144" s="32"/>
      <c r="C144" s="8"/>
      <c r="D144" s="8"/>
      <c r="E144" s="32"/>
    </row>
    <row r="145" spans="2:5" x14ac:dyDescent="0.3">
      <c r="B145" s="32"/>
      <c r="C145" s="8"/>
      <c r="D145" s="8"/>
      <c r="E145" s="32"/>
    </row>
    <row r="146" spans="2:5" x14ac:dyDescent="0.3">
      <c r="B146" s="32"/>
      <c r="C146" s="8"/>
      <c r="D146" s="8"/>
      <c r="E146" s="32"/>
    </row>
    <row r="147" spans="2:5" x14ac:dyDescent="0.3">
      <c r="B147" s="32"/>
      <c r="C147" s="8"/>
      <c r="D147" s="8"/>
      <c r="E147" s="32"/>
    </row>
    <row r="148" spans="2:5" x14ac:dyDescent="0.3">
      <c r="B148" s="32"/>
      <c r="C148" s="8"/>
      <c r="D148" s="8"/>
      <c r="E148" s="32"/>
    </row>
    <row r="149" spans="2:5" x14ac:dyDescent="0.3">
      <c r="B149" s="32"/>
      <c r="C149" s="8"/>
      <c r="D149" s="8"/>
      <c r="E149" s="32"/>
    </row>
    <row r="150" spans="2:5" x14ac:dyDescent="0.3">
      <c r="B150" s="32"/>
      <c r="C150" s="8"/>
      <c r="D150" s="8"/>
      <c r="E150" s="32"/>
    </row>
    <row r="151" spans="2:5" x14ac:dyDescent="0.3">
      <c r="B151" s="32"/>
      <c r="C151" s="8"/>
      <c r="D151" s="8"/>
      <c r="E151" s="32"/>
    </row>
    <row r="152" spans="2:5" x14ac:dyDescent="0.3">
      <c r="B152" s="32"/>
      <c r="C152" s="8"/>
      <c r="D152" s="8"/>
      <c r="E152" s="32"/>
    </row>
    <row r="153" spans="2:5" x14ac:dyDescent="0.3">
      <c r="B153" s="32"/>
      <c r="C153" s="8"/>
      <c r="D153" s="8"/>
      <c r="E153" s="32"/>
    </row>
    <row r="154" spans="2:5" x14ac:dyDescent="0.3">
      <c r="B154" s="32"/>
      <c r="C154" s="8"/>
      <c r="D154" s="8"/>
      <c r="E154" s="32"/>
    </row>
    <row r="155" spans="2:5" x14ac:dyDescent="0.3">
      <c r="B155" s="32"/>
      <c r="C155" s="8"/>
      <c r="D155" s="8"/>
      <c r="E155" s="32"/>
    </row>
    <row r="156" spans="2:5" x14ac:dyDescent="0.3">
      <c r="B156" s="32"/>
      <c r="C156" s="8"/>
      <c r="D156" s="8"/>
      <c r="E156" s="32"/>
    </row>
    <row r="157" spans="2:5" x14ac:dyDescent="0.3">
      <c r="B157" s="32"/>
      <c r="C157" s="8"/>
      <c r="D157" s="8"/>
      <c r="E157" s="32"/>
    </row>
    <row r="158" spans="2:5" x14ac:dyDescent="0.3">
      <c r="B158" s="32"/>
      <c r="C158" s="8"/>
      <c r="D158" s="8"/>
      <c r="E158" s="32"/>
    </row>
    <row r="159" spans="2:5" x14ac:dyDescent="0.3">
      <c r="B159" s="32"/>
      <c r="C159" s="8"/>
      <c r="D159" s="8"/>
      <c r="E159" s="32"/>
    </row>
    <row r="160" spans="2:5" x14ac:dyDescent="0.3">
      <c r="B160" s="32"/>
      <c r="C160" s="8"/>
      <c r="D160" s="8"/>
      <c r="E160" s="32"/>
    </row>
    <row r="161" spans="2:5" x14ac:dyDescent="0.3">
      <c r="B161" s="32"/>
      <c r="C161" s="8"/>
      <c r="D161" s="8"/>
      <c r="E161" s="32"/>
    </row>
    <row r="162" spans="2:5" x14ac:dyDescent="0.3">
      <c r="B162" s="32"/>
      <c r="C162" s="8"/>
      <c r="D162" s="8"/>
      <c r="E162" s="32"/>
    </row>
    <row r="163" spans="2:5" x14ac:dyDescent="0.3">
      <c r="B163" s="32"/>
      <c r="C163" s="8"/>
      <c r="D163" s="8"/>
      <c r="E163" s="32"/>
    </row>
    <row r="164" spans="2:5" x14ac:dyDescent="0.3">
      <c r="B164" s="32"/>
      <c r="C164" s="8"/>
      <c r="D164" s="8"/>
      <c r="E164" s="32"/>
    </row>
    <row r="165" spans="2:5" x14ac:dyDescent="0.3">
      <c r="B165" s="32"/>
      <c r="C165" s="8"/>
      <c r="D165" s="8"/>
      <c r="E165" s="32"/>
    </row>
    <row r="166" spans="2:5" x14ac:dyDescent="0.3">
      <c r="B166" s="32"/>
      <c r="C166" s="8"/>
      <c r="D166" s="8"/>
      <c r="E166" s="32"/>
    </row>
    <row r="167" spans="2:5" x14ac:dyDescent="0.3">
      <c r="B167" s="32"/>
      <c r="C167" s="8"/>
      <c r="D167" s="8"/>
      <c r="E167" s="32"/>
    </row>
    <row r="168" spans="2:5" x14ac:dyDescent="0.3">
      <c r="B168" s="32"/>
      <c r="C168" s="8"/>
      <c r="D168" s="8"/>
      <c r="E168" s="32"/>
    </row>
    <row r="169" spans="2:5" x14ac:dyDescent="0.3">
      <c r="B169" s="32"/>
      <c r="C169" s="8"/>
      <c r="D169" s="8"/>
      <c r="E169" s="32"/>
    </row>
    <row r="170" spans="2:5" x14ac:dyDescent="0.3">
      <c r="B170" s="32"/>
      <c r="C170" s="8"/>
      <c r="D170" s="8"/>
      <c r="E170" s="32"/>
    </row>
    <row r="171" spans="2:5" x14ac:dyDescent="0.3">
      <c r="B171" s="32"/>
      <c r="C171" s="8"/>
      <c r="D171" s="8"/>
      <c r="E171" s="32"/>
    </row>
    <row r="172" spans="2:5" x14ac:dyDescent="0.3">
      <c r="B172" s="32"/>
      <c r="C172" s="8"/>
      <c r="D172" s="8"/>
      <c r="E172" s="32"/>
    </row>
    <row r="173" spans="2:5" x14ac:dyDescent="0.3">
      <c r="B173" s="32"/>
      <c r="C173" s="8"/>
      <c r="D173" s="8"/>
      <c r="E173" s="32"/>
    </row>
    <row r="174" spans="2:5" x14ac:dyDescent="0.3">
      <c r="B174" s="32"/>
      <c r="C174" s="8"/>
      <c r="D174" s="8"/>
      <c r="E174" s="32"/>
    </row>
    <row r="175" spans="2:5" x14ac:dyDescent="0.3">
      <c r="B175" s="32"/>
      <c r="C175" s="8"/>
      <c r="D175" s="8"/>
      <c r="E175" s="32"/>
    </row>
    <row r="176" spans="2:5" x14ac:dyDescent="0.3">
      <c r="B176" s="32"/>
      <c r="C176" s="8"/>
      <c r="D176" s="8"/>
      <c r="E176" s="32"/>
    </row>
    <row r="177" spans="2:5" x14ac:dyDescent="0.3">
      <c r="B177" s="32"/>
      <c r="C177" s="8"/>
      <c r="D177" s="8"/>
      <c r="E177" s="32"/>
    </row>
    <row r="178" spans="2:5" x14ac:dyDescent="0.3">
      <c r="B178" s="32"/>
      <c r="C178" s="8"/>
      <c r="D178" s="8"/>
      <c r="E178" s="32"/>
    </row>
    <row r="179" spans="2:5" x14ac:dyDescent="0.3">
      <c r="B179" s="32"/>
      <c r="C179" s="8"/>
      <c r="D179" s="8"/>
      <c r="E179" s="32"/>
    </row>
    <row r="180" spans="2:5" x14ac:dyDescent="0.3">
      <c r="B180" s="32"/>
      <c r="C180" s="8"/>
      <c r="D180" s="8"/>
      <c r="E180" s="32"/>
    </row>
    <row r="181" spans="2:5" x14ac:dyDescent="0.3">
      <c r="B181" s="32"/>
      <c r="C181" s="8"/>
      <c r="D181" s="8"/>
      <c r="E181" s="32"/>
    </row>
    <row r="182" spans="2:5" x14ac:dyDescent="0.3">
      <c r="B182" s="32"/>
      <c r="C182" s="8"/>
      <c r="D182" s="8"/>
      <c r="E182" s="32"/>
    </row>
    <row r="183" spans="2:5" x14ac:dyDescent="0.3">
      <c r="B183" s="32"/>
      <c r="C183" s="8"/>
      <c r="D183" s="8"/>
      <c r="E183" s="32"/>
    </row>
    <row r="184" spans="2:5" x14ac:dyDescent="0.3">
      <c r="B184" s="32"/>
      <c r="C184" s="8"/>
      <c r="D184" s="8"/>
      <c r="E184" s="32"/>
    </row>
    <row r="185" spans="2:5" x14ac:dyDescent="0.3">
      <c r="B185" s="32"/>
      <c r="C185" s="8"/>
      <c r="D185" s="8"/>
      <c r="E185" s="32"/>
    </row>
    <row r="186" spans="2:5" x14ac:dyDescent="0.3">
      <c r="B186" s="32"/>
      <c r="C186" s="8"/>
      <c r="D186" s="8"/>
      <c r="E186" s="32"/>
    </row>
    <row r="187" spans="2:5" x14ac:dyDescent="0.3">
      <c r="B187" s="32"/>
      <c r="C187" s="8"/>
      <c r="D187" s="8"/>
      <c r="E187" s="32"/>
    </row>
    <row r="188" spans="2:5" x14ac:dyDescent="0.3">
      <c r="B188" s="32"/>
      <c r="C188" s="8"/>
      <c r="D188" s="8"/>
      <c r="E188" s="32"/>
    </row>
    <row r="189" spans="2:5" x14ac:dyDescent="0.3">
      <c r="B189" s="32"/>
      <c r="C189" s="8"/>
      <c r="D189" s="8"/>
      <c r="E189" s="32"/>
    </row>
    <row r="190" spans="2:5" x14ac:dyDescent="0.3">
      <c r="B190" s="32"/>
      <c r="C190" s="8"/>
      <c r="D190" s="8"/>
      <c r="E190" s="32"/>
    </row>
    <row r="191" spans="2:5" x14ac:dyDescent="0.3">
      <c r="B191" s="32"/>
      <c r="C191" s="8"/>
      <c r="D191" s="8"/>
      <c r="E191" s="32"/>
    </row>
    <row r="192" spans="2:5" x14ac:dyDescent="0.3">
      <c r="B192" s="32"/>
      <c r="C192" s="8"/>
      <c r="D192" s="8"/>
      <c r="E192" s="32"/>
    </row>
    <row r="193" spans="2:5" x14ac:dyDescent="0.3">
      <c r="B193" s="32"/>
      <c r="C193" s="8"/>
      <c r="D193" s="8"/>
      <c r="E193" s="32"/>
    </row>
    <row r="194" spans="2:5" x14ac:dyDescent="0.3">
      <c r="B194" s="32"/>
      <c r="C194" s="8"/>
      <c r="D194" s="8"/>
      <c r="E194" s="32"/>
    </row>
    <row r="195" spans="2:5" x14ac:dyDescent="0.3">
      <c r="B195" s="32"/>
      <c r="C195" s="8"/>
      <c r="D195" s="8"/>
      <c r="E195" s="32"/>
    </row>
    <row r="196" spans="2:5" x14ac:dyDescent="0.3">
      <c r="B196" s="32"/>
      <c r="C196" s="8"/>
      <c r="D196" s="8"/>
      <c r="E196" s="32"/>
    </row>
    <row r="197" spans="2:5" x14ac:dyDescent="0.3">
      <c r="B197" s="32"/>
      <c r="C197" s="8"/>
      <c r="D197" s="8"/>
      <c r="E197" s="32"/>
    </row>
    <row r="198" spans="2:5" x14ac:dyDescent="0.3">
      <c r="B198" s="32"/>
      <c r="C198" s="8"/>
      <c r="D198" s="8"/>
      <c r="E198" s="32"/>
    </row>
    <row r="199" spans="2:5" x14ac:dyDescent="0.3">
      <c r="B199" s="32"/>
      <c r="C199" s="8"/>
      <c r="D199" s="8"/>
      <c r="E199" s="32"/>
    </row>
    <row r="200" spans="2:5" x14ac:dyDescent="0.3">
      <c r="B200" s="32"/>
      <c r="C200" s="8"/>
      <c r="D200" s="8"/>
      <c r="E200" s="32"/>
    </row>
    <row r="201" spans="2:5" x14ac:dyDescent="0.3">
      <c r="B201" s="32"/>
      <c r="C201" s="8"/>
      <c r="D201" s="8"/>
      <c r="E201" s="32"/>
    </row>
    <row r="202" spans="2:5" x14ac:dyDescent="0.3">
      <c r="B202" s="32"/>
      <c r="C202" s="8"/>
      <c r="D202" s="8"/>
      <c r="E202" s="32"/>
    </row>
    <row r="203" spans="2:5" x14ac:dyDescent="0.3">
      <c r="B203" s="32"/>
      <c r="C203" s="8"/>
      <c r="D203" s="8"/>
      <c r="E203" s="32"/>
    </row>
    <row r="204" spans="2:5" x14ac:dyDescent="0.3">
      <c r="B204" s="32"/>
      <c r="C204" s="8"/>
      <c r="D204" s="8"/>
      <c r="E204" s="32"/>
    </row>
    <row r="205" spans="2:5" x14ac:dyDescent="0.3">
      <c r="B205" s="32"/>
      <c r="C205" s="8"/>
      <c r="D205" s="8"/>
      <c r="E205" s="32"/>
    </row>
    <row r="206" spans="2:5" x14ac:dyDescent="0.3">
      <c r="B206" s="32"/>
      <c r="C206" s="8"/>
      <c r="D206" s="8"/>
      <c r="E206" s="32"/>
    </row>
    <row r="207" spans="2:5" x14ac:dyDescent="0.3">
      <c r="B207" s="32"/>
      <c r="C207" s="8"/>
      <c r="D207" s="8"/>
      <c r="E207" s="32"/>
    </row>
    <row r="208" spans="2:5" x14ac:dyDescent="0.3">
      <c r="B208" s="32"/>
      <c r="C208" s="8"/>
      <c r="D208" s="8"/>
      <c r="E208" s="32"/>
    </row>
    <row r="209" spans="2:5" x14ac:dyDescent="0.3">
      <c r="B209" s="32"/>
      <c r="C209" s="8"/>
      <c r="D209" s="8"/>
      <c r="E209" s="32"/>
    </row>
    <row r="210" spans="2:5" x14ac:dyDescent="0.3">
      <c r="B210" s="32"/>
      <c r="C210" s="8"/>
      <c r="D210" s="8"/>
      <c r="E210" s="32"/>
    </row>
    <row r="211" spans="2:5" x14ac:dyDescent="0.3">
      <c r="B211" s="32"/>
      <c r="C211" s="8"/>
      <c r="D211" s="8"/>
      <c r="E211" s="32"/>
    </row>
    <row r="212" spans="2:5" x14ac:dyDescent="0.3">
      <c r="B212" s="32"/>
      <c r="C212" s="8"/>
      <c r="D212" s="8"/>
      <c r="E212" s="32"/>
    </row>
    <row r="213" spans="2:5" x14ac:dyDescent="0.3">
      <c r="B213" s="32"/>
      <c r="C213" s="8"/>
      <c r="D213" s="8"/>
      <c r="E213" s="32"/>
    </row>
    <row r="214" spans="2:5" x14ac:dyDescent="0.3">
      <c r="B214" s="32"/>
      <c r="C214" s="8"/>
      <c r="D214" s="8"/>
      <c r="E214" s="32"/>
    </row>
    <row r="215" spans="2:5" x14ac:dyDescent="0.3">
      <c r="B215" s="32"/>
      <c r="C215" s="8"/>
      <c r="D215" s="8"/>
      <c r="E215" s="32"/>
    </row>
    <row r="216" spans="2:5" x14ac:dyDescent="0.3">
      <c r="B216" s="32"/>
      <c r="C216" s="8"/>
      <c r="D216" s="8"/>
      <c r="E216" s="32"/>
    </row>
    <row r="217" spans="2:5" x14ac:dyDescent="0.3">
      <c r="B217" s="32"/>
      <c r="C217" s="8"/>
      <c r="D217" s="8"/>
      <c r="E217" s="32"/>
    </row>
    <row r="218" spans="2:5" x14ac:dyDescent="0.3">
      <c r="B218" s="32"/>
      <c r="C218" s="8"/>
      <c r="D218" s="8"/>
      <c r="E218" s="32"/>
    </row>
    <row r="219" spans="2:5" x14ac:dyDescent="0.3">
      <c r="B219" s="32"/>
      <c r="C219" s="8"/>
      <c r="D219" s="8"/>
      <c r="E219" s="32"/>
    </row>
    <row r="220" spans="2:5" x14ac:dyDescent="0.3">
      <c r="B220" s="32"/>
      <c r="C220" s="8"/>
      <c r="D220" s="8"/>
      <c r="E220" s="32"/>
    </row>
    <row r="221" spans="2:5" x14ac:dyDescent="0.3">
      <c r="B221" s="32"/>
      <c r="C221" s="8"/>
      <c r="D221" s="8"/>
      <c r="E221" s="32"/>
    </row>
    <row r="222" spans="2:5" x14ac:dyDescent="0.3">
      <c r="B222" s="32"/>
      <c r="C222" s="8"/>
      <c r="D222" s="8"/>
      <c r="E222" s="32"/>
    </row>
    <row r="223" spans="2:5" x14ac:dyDescent="0.3">
      <c r="B223" s="32"/>
      <c r="C223" s="8"/>
      <c r="D223" s="8"/>
      <c r="E223" s="32"/>
    </row>
    <row r="224" spans="2:5" x14ac:dyDescent="0.3">
      <c r="B224" s="32"/>
      <c r="C224" s="8"/>
      <c r="D224" s="8"/>
      <c r="E224" s="32"/>
    </row>
    <row r="225" spans="2:5" x14ac:dyDescent="0.3">
      <c r="B225" s="32"/>
      <c r="C225" s="8"/>
      <c r="D225" s="8"/>
      <c r="E225" s="32"/>
    </row>
    <row r="226" spans="2:5" x14ac:dyDescent="0.3">
      <c r="B226" s="32"/>
      <c r="C226" s="8"/>
      <c r="D226" s="8"/>
      <c r="E226" s="32"/>
    </row>
    <row r="227" spans="2:5" x14ac:dyDescent="0.3">
      <c r="B227" s="32"/>
      <c r="C227" s="8"/>
      <c r="D227" s="8"/>
      <c r="E227" s="32"/>
    </row>
    <row r="228" spans="2:5" x14ac:dyDescent="0.3">
      <c r="B228" s="32"/>
      <c r="C228" s="8"/>
      <c r="D228" s="8"/>
      <c r="E228" s="32"/>
    </row>
    <row r="229" spans="2:5" x14ac:dyDescent="0.3">
      <c r="B229" s="32"/>
      <c r="C229" s="8"/>
      <c r="D229" s="8"/>
      <c r="E229" s="32"/>
    </row>
    <row r="230" spans="2:5" x14ac:dyDescent="0.3">
      <c r="B230" s="32"/>
      <c r="C230" s="8"/>
      <c r="D230" s="8"/>
      <c r="E230" s="32"/>
    </row>
    <row r="231" spans="2:5" x14ac:dyDescent="0.3">
      <c r="B231" s="32"/>
      <c r="C231" s="8"/>
      <c r="D231" s="8"/>
      <c r="E231" s="32"/>
    </row>
    <row r="232" spans="2:5" x14ac:dyDescent="0.3">
      <c r="B232" s="32"/>
      <c r="C232" s="8"/>
      <c r="D232" s="8"/>
      <c r="E232" s="32"/>
    </row>
    <row r="233" spans="2:5" x14ac:dyDescent="0.3">
      <c r="B233" s="32"/>
      <c r="C233" s="8"/>
      <c r="D233" s="8"/>
      <c r="E233" s="32"/>
    </row>
    <row r="234" spans="2:5" x14ac:dyDescent="0.3">
      <c r="B234" s="32"/>
      <c r="C234" s="8"/>
      <c r="D234" s="8"/>
      <c r="E234" s="32"/>
    </row>
    <row r="235" spans="2:5" x14ac:dyDescent="0.3">
      <c r="B235" s="32"/>
      <c r="C235" s="8"/>
      <c r="D235" s="8"/>
      <c r="E235" s="32"/>
    </row>
    <row r="236" spans="2:5" x14ac:dyDescent="0.3">
      <c r="B236" s="32"/>
      <c r="C236" s="8"/>
      <c r="D236" s="8"/>
      <c r="E236" s="32"/>
    </row>
    <row r="237" spans="2:5" x14ac:dyDescent="0.3">
      <c r="B237" s="32"/>
      <c r="C237" s="8"/>
      <c r="D237" s="8"/>
      <c r="E237" s="32"/>
    </row>
    <row r="238" spans="2:5" x14ac:dyDescent="0.3">
      <c r="B238" s="32"/>
      <c r="C238" s="8"/>
      <c r="D238" s="8"/>
      <c r="E238" s="32"/>
    </row>
    <row r="239" spans="2:5" x14ac:dyDescent="0.3">
      <c r="B239" s="32"/>
      <c r="C239" s="8"/>
      <c r="D239" s="8"/>
      <c r="E239" s="32"/>
    </row>
    <row r="240" spans="2:5" x14ac:dyDescent="0.3">
      <c r="B240" s="32"/>
      <c r="C240" s="8"/>
      <c r="D240" s="8"/>
      <c r="E240" s="32"/>
    </row>
    <row r="241" spans="2:5" x14ac:dyDescent="0.3">
      <c r="B241" s="32"/>
      <c r="C241" s="8"/>
      <c r="D241" s="8"/>
      <c r="E241" s="32"/>
    </row>
    <row r="242" spans="2:5" x14ac:dyDescent="0.3">
      <c r="B242" s="32"/>
      <c r="C242" s="8"/>
      <c r="D242" s="8"/>
      <c r="E242" s="32"/>
    </row>
    <row r="243" spans="2:5" x14ac:dyDescent="0.3">
      <c r="B243" s="32"/>
      <c r="C243" s="8"/>
      <c r="D243" s="8"/>
      <c r="E243" s="32"/>
    </row>
    <row r="244" spans="2:5" x14ac:dyDescent="0.3">
      <c r="B244" s="32"/>
      <c r="C244" s="8"/>
      <c r="D244" s="8"/>
      <c r="E244" s="32"/>
    </row>
    <row r="245" spans="2:5" x14ac:dyDescent="0.3">
      <c r="B245" s="32"/>
      <c r="C245" s="8"/>
      <c r="D245" s="8"/>
      <c r="E245" s="32"/>
    </row>
    <row r="246" spans="2:5" x14ac:dyDescent="0.3">
      <c r="B246" s="32"/>
      <c r="C246" s="8"/>
      <c r="D246" s="8"/>
      <c r="E246" s="32"/>
    </row>
    <row r="247" spans="2:5" x14ac:dyDescent="0.3">
      <c r="B247" s="32"/>
      <c r="C247" s="8"/>
      <c r="D247" s="8"/>
      <c r="E247" s="32"/>
    </row>
    <row r="248" spans="2:5" x14ac:dyDescent="0.3">
      <c r="B248" s="32"/>
      <c r="C248" s="8"/>
      <c r="D248" s="8"/>
      <c r="E248" s="32"/>
    </row>
    <row r="249" spans="2:5" x14ac:dyDescent="0.3">
      <c r="B249" s="32"/>
      <c r="C249" s="8"/>
      <c r="D249" s="8"/>
      <c r="E249" s="32"/>
    </row>
    <row r="250" spans="2:5" x14ac:dyDescent="0.3">
      <c r="B250" s="32"/>
      <c r="C250" s="8"/>
      <c r="D250" s="8"/>
      <c r="E250" s="32"/>
    </row>
    <row r="251" spans="2:5" x14ac:dyDescent="0.3">
      <c r="B251" s="32"/>
      <c r="C251" s="8"/>
      <c r="D251" s="8"/>
      <c r="E251" s="32"/>
    </row>
    <row r="252" spans="2:5" x14ac:dyDescent="0.3">
      <c r="B252" s="32"/>
      <c r="C252" s="8"/>
      <c r="D252" s="8"/>
      <c r="E252" s="32"/>
    </row>
    <row r="253" spans="2:5" x14ac:dyDescent="0.3">
      <c r="B253" s="32"/>
      <c r="C253" s="8"/>
      <c r="D253" s="8"/>
      <c r="E253" s="32"/>
    </row>
    <row r="254" spans="2:5" x14ac:dyDescent="0.3">
      <c r="B254" s="32"/>
      <c r="C254" s="8"/>
      <c r="D254" s="8"/>
      <c r="E254" s="32"/>
    </row>
    <row r="255" spans="2:5" x14ac:dyDescent="0.3">
      <c r="B255" s="32"/>
      <c r="C255" s="8"/>
      <c r="D255" s="8"/>
      <c r="E255" s="32"/>
    </row>
    <row r="256" spans="2:5" x14ac:dyDescent="0.3">
      <c r="B256" s="32"/>
      <c r="C256" s="8"/>
      <c r="D256" s="8"/>
      <c r="E256" s="32"/>
    </row>
    <row r="257" spans="2:5" x14ac:dyDescent="0.3">
      <c r="B257" s="32"/>
      <c r="C257" s="8"/>
      <c r="D257" s="8"/>
      <c r="E257" s="32"/>
    </row>
    <row r="258" spans="2:5" x14ac:dyDescent="0.3">
      <c r="B258" s="32"/>
      <c r="C258" s="8"/>
      <c r="D258" s="8"/>
      <c r="E258" s="32"/>
    </row>
    <row r="259" spans="2:5" x14ac:dyDescent="0.3">
      <c r="B259" s="32"/>
      <c r="C259" s="8"/>
      <c r="D259" s="8"/>
      <c r="E259" s="32"/>
    </row>
    <row r="260" spans="2:5" x14ac:dyDescent="0.3">
      <c r="B260" s="32"/>
      <c r="C260" s="8"/>
      <c r="D260" s="8"/>
      <c r="E260" s="32"/>
    </row>
    <row r="261" spans="2:5" x14ac:dyDescent="0.3">
      <c r="B261" s="32"/>
      <c r="C261" s="8"/>
      <c r="D261" s="8"/>
      <c r="E261" s="32"/>
    </row>
    <row r="262" spans="2:5" x14ac:dyDescent="0.3">
      <c r="B262" s="32"/>
      <c r="C262" s="8"/>
      <c r="D262" s="8"/>
      <c r="E262" s="32"/>
    </row>
    <row r="263" spans="2:5" x14ac:dyDescent="0.3">
      <c r="B263" s="32"/>
      <c r="C263" s="8"/>
      <c r="D263" s="8"/>
      <c r="E263" s="32"/>
    </row>
    <row r="264" spans="2:5" x14ac:dyDescent="0.3">
      <c r="B264" s="32"/>
      <c r="C264" s="8"/>
      <c r="D264" s="8"/>
      <c r="E264" s="32"/>
    </row>
    <row r="265" spans="2:5" x14ac:dyDescent="0.3">
      <c r="B265" s="32"/>
      <c r="C265" s="8"/>
      <c r="D265" s="8"/>
      <c r="E265" s="32"/>
    </row>
    <row r="266" spans="2:5" x14ac:dyDescent="0.3">
      <c r="B266" s="32"/>
      <c r="C266" s="8"/>
      <c r="D266" s="8"/>
      <c r="E266" s="32"/>
    </row>
    <row r="267" spans="2:5" x14ac:dyDescent="0.3">
      <c r="B267" s="32"/>
      <c r="C267" s="8"/>
      <c r="D267" s="8"/>
      <c r="E267" s="32"/>
    </row>
    <row r="268" spans="2:5" x14ac:dyDescent="0.3">
      <c r="B268" s="32"/>
      <c r="C268" s="8"/>
      <c r="D268" s="8"/>
      <c r="E268" s="32"/>
    </row>
    <row r="269" spans="2:5" x14ac:dyDescent="0.3">
      <c r="B269" s="32"/>
      <c r="C269" s="8"/>
      <c r="D269" s="8"/>
      <c r="E269" s="32"/>
    </row>
    <row r="270" spans="2:5" x14ac:dyDescent="0.3">
      <c r="B270" s="32"/>
      <c r="C270" s="8"/>
      <c r="D270" s="8"/>
      <c r="E270" s="32"/>
    </row>
    <row r="271" spans="2:5" x14ac:dyDescent="0.3">
      <c r="B271" s="32"/>
      <c r="C271" s="8"/>
      <c r="D271" s="8"/>
      <c r="E271" s="32"/>
    </row>
    <row r="272" spans="2:5" x14ac:dyDescent="0.3">
      <c r="B272" s="32"/>
      <c r="C272" s="8"/>
      <c r="D272" s="8"/>
      <c r="E272" s="32"/>
    </row>
    <row r="273" spans="2:5" x14ac:dyDescent="0.3">
      <c r="B273" s="32"/>
      <c r="C273" s="8"/>
      <c r="D273" s="8"/>
      <c r="E273" s="32"/>
    </row>
    <row r="274" spans="2:5" x14ac:dyDescent="0.3">
      <c r="B274" s="32"/>
      <c r="C274" s="8"/>
      <c r="D274" s="8"/>
      <c r="E274" s="32"/>
    </row>
    <row r="275" spans="2:5" x14ac:dyDescent="0.3">
      <c r="B275" s="32"/>
      <c r="C275" s="8"/>
      <c r="D275" s="8"/>
      <c r="E275" s="32"/>
    </row>
    <row r="276" spans="2:5" x14ac:dyDescent="0.3">
      <c r="B276" s="32"/>
      <c r="C276" s="8"/>
      <c r="D276" s="8"/>
      <c r="E276" s="32"/>
    </row>
    <row r="277" spans="2:5" x14ac:dyDescent="0.3">
      <c r="B277" s="32"/>
      <c r="C277" s="8"/>
      <c r="D277" s="8"/>
      <c r="E277" s="32"/>
    </row>
    <row r="278" spans="2:5" x14ac:dyDescent="0.3">
      <c r="B278" s="32"/>
      <c r="C278" s="8"/>
      <c r="D278" s="8"/>
      <c r="E278" s="32"/>
    </row>
    <row r="279" spans="2:5" x14ac:dyDescent="0.3">
      <c r="B279" s="32"/>
      <c r="C279" s="8"/>
      <c r="D279" s="8"/>
      <c r="E279" s="32"/>
    </row>
    <row r="280" spans="2:5" x14ac:dyDescent="0.3">
      <c r="B280" s="32"/>
      <c r="C280" s="8"/>
      <c r="D280" s="8"/>
      <c r="E280" s="32"/>
    </row>
    <row r="281" spans="2:5" x14ac:dyDescent="0.3">
      <c r="B281" s="32"/>
      <c r="C281" s="8"/>
      <c r="D281" s="8"/>
      <c r="E281" s="32"/>
    </row>
    <row r="282" spans="2:5" x14ac:dyDescent="0.3">
      <c r="B282" s="32"/>
      <c r="C282" s="8"/>
      <c r="D282" s="8"/>
      <c r="E282" s="32"/>
    </row>
    <row r="283" spans="2:5" x14ac:dyDescent="0.3">
      <c r="B283" s="32"/>
      <c r="C283" s="8"/>
      <c r="D283" s="8"/>
      <c r="E283" s="32"/>
    </row>
    <row r="284" spans="2:5" x14ac:dyDescent="0.3">
      <c r="B284" s="32"/>
      <c r="C284" s="8"/>
      <c r="D284" s="8"/>
      <c r="E284" s="32"/>
    </row>
    <row r="285" spans="2:5" x14ac:dyDescent="0.3">
      <c r="B285" s="32"/>
      <c r="C285" s="8"/>
      <c r="D285" s="8"/>
      <c r="E285" s="32"/>
    </row>
    <row r="286" spans="2:5" x14ac:dyDescent="0.3">
      <c r="B286" s="32"/>
      <c r="C286" s="8"/>
      <c r="D286" s="8"/>
      <c r="E286" s="32"/>
    </row>
    <row r="287" spans="2:5" x14ac:dyDescent="0.3">
      <c r="B287" s="32"/>
      <c r="C287" s="8"/>
      <c r="D287" s="8"/>
      <c r="E287" s="32"/>
    </row>
    <row r="288" spans="2:5" x14ac:dyDescent="0.3">
      <c r="B288" s="32"/>
      <c r="C288" s="8"/>
      <c r="D288" s="8"/>
      <c r="E288" s="32"/>
    </row>
    <row r="289" spans="2:5" x14ac:dyDescent="0.3">
      <c r="B289" s="32"/>
      <c r="C289" s="8"/>
      <c r="D289" s="8"/>
      <c r="E289" s="32"/>
    </row>
    <row r="290" spans="2:5" x14ac:dyDescent="0.3">
      <c r="B290" s="32"/>
      <c r="C290" s="8"/>
      <c r="D290" s="8"/>
      <c r="E290" s="32"/>
    </row>
    <row r="291" spans="2:5" x14ac:dyDescent="0.3">
      <c r="B291" s="32"/>
      <c r="C291" s="8"/>
      <c r="D291" s="8"/>
      <c r="E291" s="32"/>
    </row>
    <row r="292" spans="2:5" x14ac:dyDescent="0.3">
      <c r="B292" s="32"/>
      <c r="C292" s="8"/>
      <c r="D292" s="8"/>
      <c r="E292" s="32"/>
    </row>
    <row r="293" spans="2:5" x14ac:dyDescent="0.3">
      <c r="B293" s="32"/>
      <c r="C293" s="8"/>
      <c r="D293" s="8"/>
      <c r="E293" s="32"/>
    </row>
    <row r="294" spans="2:5" x14ac:dyDescent="0.3">
      <c r="B294" s="32"/>
      <c r="C294" s="8"/>
      <c r="D294" s="8"/>
      <c r="E294" s="32"/>
    </row>
    <row r="295" spans="2:5" x14ac:dyDescent="0.3">
      <c r="B295" s="32"/>
      <c r="C295" s="8"/>
      <c r="D295" s="8"/>
      <c r="E295" s="32"/>
    </row>
    <row r="296" spans="2:5" x14ac:dyDescent="0.3">
      <c r="B296" s="32"/>
      <c r="C296" s="8"/>
      <c r="D296" s="8"/>
      <c r="E296" s="32"/>
    </row>
    <row r="297" spans="2:5" x14ac:dyDescent="0.3">
      <c r="B297" s="32"/>
      <c r="C297" s="8"/>
      <c r="D297" s="8"/>
      <c r="E297" s="32"/>
    </row>
    <row r="298" spans="2:5" x14ac:dyDescent="0.3">
      <c r="B298" s="32"/>
      <c r="C298" s="8"/>
      <c r="D298" s="8"/>
      <c r="E298" s="32"/>
    </row>
    <row r="299" spans="2:5" x14ac:dyDescent="0.3">
      <c r="B299" s="32"/>
      <c r="C299" s="8"/>
      <c r="D299" s="8"/>
      <c r="E299" s="32"/>
    </row>
    <row r="300" spans="2:5" x14ac:dyDescent="0.3">
      <c r="B300" s="32"/>
      <c r="C300" s="8"/>
      <c r="D300" s="8"/>
      <c r="E300" s="32"/>
    </row>
    <row r="301" spans="2:5" x14ac:dyDescent="0.3">
      <c r="B301" s="32"/>
      <c r="C301" s="8"/>
      <c r="D301" s="8"/>
      <c r="E301" s="32"/>
    </row>
    <row r="302" spans="2:5" x14ac:dyDescent="0.3">
      <c r="B302" s="32"/>
      <c r="C302" s="8"/>
      <c r="D302" s="8"/>
      <c r="E302" s="32"/>
    </row>
    <row r="303" spans="2:5" x14ac:dyDescent="0.3">
      <c r="B303" s="32"/>
      <c r="C303" s="8"/>
      <c r="D303" s="8"/>
      <c r="E303" s="32"/>
    </row>
    <row r="304" spans="2:5" x14ac:dyDescent="0.3">
      <c r="B304" s="32"/>
      <c r="C304" s="8"/>
      <c r="D304" s="8"/>
      <c r="E304" s="32"/>
    </row>
    <row r="305" spans="2:5" x14ac:dyDescent="0.3">
      <c r="B305" s="32"/>
      <c r="C305" s="8"/>
      <c r="D305" s="8"/>
      <c r="E305" s="32"/>
    </row>
    <row r="306" spans="2:5" x14ac:dyDescent="0.3">
      <c r="B306" s="32"/>
      <c r="C306" s="8"/>
      <c r="D306" s="8"/>
      <c r="E306" s="32"/>
    </row>
    <row r="307" spans="2:5" x14ac:dyDescent="0.3">
      <c r="B307" s="32"/>
      <c r="C307" s="8"/>
      <c r="D307" s="8"/>
      <c r="E307" s="32"/>
    </row>
    <row r="308" spans="2:5" x14ac:dyDescent="0.3">
      <c r="B308" s="32"/>
      <c r="C308" s="8"/>
      <c r="D308" s="8"/>
      <c r="E308" s="32"/>
    </row>
    <row r="309" spans="2:5" x14ac:dyDescent="0.3">
      <c r="B309" s="32"/>
      <c r="C309" s="8"/>
      <c r="D309" s="8"/>
      <c r="E309" s="32"/>
    </row>
    <row r="310" spans="2:5" x14ac:dyDescent="0.3">
      <c r="B310" s="32"/>
      <c r="C310" s="8"/>
      <c r="D310" s="8"/>
      <c r="E310" s="32"/>
    </row>
    <row r="311" spans="2:5" x14ac:dyDescent="0.3">
      <c r="B311" s="32"/>
      <c r="C311" s="8"/>
      <c r="D311" s="8"/>
      <c r="E311" s="32"/>
    </row>
    <row r="312" spans="2:5" x14ac:dyDescent="0.3">
      <c r="B312" s="32"/>
      <c r="C312" s="8"/>
      <c r="D312" s="8"/>
      <c r="E312" s="32"/>
    </row>
    <row r="313" spans="2:5" x14ac:dyDescent="0.3">
      <c r="B313" s="32"/>
      <c r="C313" s="8"/>
      <c r="D313" s="8"/>
      <c r="E313" s="32"/>
    </row>
    <row r="314" spans="2:5" x14ac:dyDescent="0.3">
      <c r="B314" s="32"/>
      <c r="C314" s="8"/>
      <c r="D314" s="8"/>
      <c r="E314" s="32"/>
    </row>
    <row r="315" spans="2:5" x14ac:dyDescent="0.3">
      <c r="B315" s="32"/>
      <c r="C315" s="8"/>
      <c r="D315" s="8"/>
      <c r="E315" s="32"/>
    </row>
    <row r="316" spans="2:5" x14ac:dyDescent="0.3">
      <c r="B316" s="32"/>
      <c r="C316" s="8"/>
      <c r="D316" s="8"/>
      <c r="E316" s="32"/>
    </row>
    <row r="317" spans="2:5" x14ac:dyDescent="0.3">
      <c r="B317" s="32"/>
      <c r="C317" s="8"/>
      <c r="D317" s="8"/>
      <c r="E317" s="32"/>
    </row>
    <row r="318" spans="2:5" x14ac:dyDescent="0.3">
      <c r="B318" s="32"/>
      <c r="C318" s="8"/>
      <c r="D318" s="8"/>
      <c r="E318" s="32"/>
    </row>
    <row r="319" spans="2:5" x14ac:dyDescent="0.3">
      <c r="B319" s="32"/>
      <c r="C319" s="8"/>
      <c r="D319" s="8"/>
      <c r="E319" s="32"/>
    </row>
    <row r="320" spans="2:5" x14ac:dyDescent="0.3">
      <c r="B320" s="32"/>
      <c r="C320" s="8"/>
      <c r="D320" s="8"/>
      <c r="E320" s="32"/>
    </row>
    <row r="321" spans="2:5" x14ac:dyDescent="0.3">
      <c r="B321" s="32"/>
      <c r="C321" s="8"/>
      <c r="D321" s="8"/>
      <c r="E321" s="32"/>
    </row>
    <row r="322" spans="2:5" x14ac:dyDescent="0.3">
      <c r="B322" s="32"/>
      <c r="C322" s="8"/>
      <c r="D322" s="8"/>
      <c r="E322" s="32"/>
    </row>
    <row r="323" spans="2:5" x14ac:dyDescent="0.3">
      <c r="B323" s="32"/>
      <c r="C323" s="8"/>
      <c r="D323" s="8"/>
      <c r="E323" s="32"/>
    </row>
    <row r="324" spans="2:5" x14ac:dyDescent="0.3">
      <c r="B324" s="32"/>
      <c r="C324" s="8"/>
      <c r="D324" s="8"/>
      <c r="E324" s="32"/>
    </row>
    <row r="325" spans="2:5" x14ac:dyDescent="0.3">
      <c r="B325" s="32"/>
      <c r="C325" s="8"/>
      <c r="D325" s="8"/>
      <c r="E325" s="32"/>
    </row>
    <row r="326" spans="2:5" x14ac:dyDescent="0.3">
      <c r="B326" s="32"/>
      <c r="C326" s="8"/>
      <c r="D326" s="8"/>
      <c r="E326" s="32"/>
    </row>
    <row r="327" spans="2:5" x14ac:dyDescent="0.3">
      <c r="B327" s="32"/>
      <c r="C327" s="8"/>
      <c r="D327" s="8"/>
      <c r="E327" s="32"/>
    </row>
    <row r="328" spans="2:5" x14ac:dyDescent="0.3">
      <c r="B328" s="32"/>
      <c r="C328" s="8"/>
      <c r="D328" s="8"/>
      <c r="E328" s="32"/>
    </row>
    <row r="329" spans="2:5" x14ac:dyDescent="0.3">
      <c r="B329" s="32"/>
      <c r="C329" s="8"/>
      <c r="D329" s="8"/>
      <c r="E329" s="32"/>
    </row>
    <row r="330" spans="2:5" x14ac:dyDescent="0.3">
      <c r="B330" s="32"/>
      <c r="C330" s="8"/>
      <c r="D330" s="8"/>
      <c r="E330" s="32"/>
    </row>
    <row r="331" spans="2:5" x14ac:dyDescent="0.3">
      <c r="B331" s="32"/>
      <c r="C331" s="8"/>
      <c r="D331" s="8"/>
      <c r="E331" s="32"/>
    </row>
    <row r="332" spans="2:5" x14ac:dyDescent="0.3">
      <c r="B332" s="32"/>
      <c r="C332" s="8"/>
      <c r="D332" s="8"/>
      <c r="E332" s="32"/>
    </row>
    <row r="333" spans="2:5" x14ac:dyDescent="0.3">
      <c r="B333" s="32"/>
      <c r="C333" s="8"/>
      <c r="D333" s="8"/>
      <c r="E333" s="32"/>
    </row>
    <row r="334" spans="2:5" x14ac:dyDescent="0.3">
      <c r="B334" s="32"/>
      <c r="C334" s="8"/>
      <c r="D334" s="8"/>
      <c r="E334" s="32"/>
    </row>
    <row r="335" spans="2:5" x14ac:dyDescent="0.3">
      <c r="B335" s="32"/>
      <c r="C335" s="8"/>
      <c r="D335" s="8"/>
      <c r="E335" s="32"/>
    </row>
    <row r="336" spans="2:5" x14ac:dyDescent="0.3">
      <c r="B336" s="32"/>
      <c r="C336" s="8"/>
      <c r="D336" s="8"/>
      <c r="E336" s="32"/>
    </row>
    <row r="337" spans="1:5" x14ac:dyDescent="0.3">
      <c r="B337" s="32"/>
      <c r="C337" s="8"/>
      <c r="D337" s="8"/>
      <c r="E337" s="32"/>
    </row>
    <row r="338" spans="1:5" x14ac:dyDescent="0.3">
      <c r="B338" s="32"/>
      <c r="C338" s="8"/>
      <c r="D338" s="8"/>
      <c r="E338" s="32"/>
    </row>
    <row r="339" spans="1:5" x14ac:dyDescent="0.3">
      <c r="B339" s="32"/>
      <c r="C339" s="8"/>
      <c r="D339" s="8"/>
      <c r="E339" s="32"/>
    </row>
    <row r="340" spans="1:5" x14ac:dyDescent="0.3">
      <c r="B340" s="32"/>
      <c r="C340" s="8"/>
      <c r="D340" s="8"/>
      <c r="E340" s="32"/>
    </row>
    <row r="341" spans="1:5" x14ac:dyDescent="0.3">
      <c r="B341" s="32"/>
      <c r="C341" s="8"/>
      <c r="D341" s="8"/>
      <c r="E341" s="32"/>
    </row>
    <row r="342" spans="1:5" x14ac:dyDescent="0.3">
      <c r="B342" s="32"/>
      <c r="C342" s="8"/>
      <c r="D342" s="8"/>
      <c r="E342" s="32"/>
    </row>
    <row r="343" spans="1:5" x14ac:dyDescent="0.3">
      <c r="B343" s="32"/>
      <c r="C343" s="8"/>
      <c r="D343" s="8"/>
      <c r="E343" s="32"/>
    </row>
    <row r="344" spans="1:5" x14ac:dyDescent="0.3">
      <c r="B344" s="32"/>
      <c r="C344" s="8"/>
      <c r="D344" s="8"/>
      <c r="E344" s="32"/>
    </row>
    <row r="345" spans="1:5" x14ac:dyDescent="0.3">
      <c r="B345" s="32"/>
      <c r="C345" s="8"/>
      <c r="D345" s="8"/>
      <c r="E345" s="32"/>
    </row>
    <row r="346" spans="1:5" x14ac:dyDescent="0.3">
      <c r="A346" s="10" t="s">
        <v>1</v>
      </c>
      <c r="B346" s="32"/>
      <c r="C346" s="8"/>
      <c r="D346" s="8"/>
      <c r="E346" s="32"/>
    </row>
    <row r="347" spans="1:5" x14ac:dyDescent="0.3">
      <c r="A347" s="11">
        <v>40241</v>
      </c>
      <c r="B347" s="32"/>
      <c r="C347" s="8"/>
      <c r="D347" s="8"/>
      <c r="E347" s="32"/>
    </row>
    <row r="348" spans="1:5" x14ac:dyDescent="0.3">
      <c r="B348" s="32"/>
      <c r="C348" s="8"/>
      <c r="D348" s="8"/>
      <c r="E348" s="32"/>
    </row>
    <row r="349" spans="1:5" x14ac:dyDescent="0.3">
      <c r="B349" s="79" t="s">
        <v>2</v>
      </c>
      <c r="C349" s="13"/>
      <c r="D349" s="13"/>
      <c r="E349" s="79" t="s">
        <v>2</v>
      </c>
    </row>
    <row r="350" spans="1:5" x14ac:dyDescent="0.3">
      <c r="A350" s="12">
        <v>1</v>
      </c>
      <c r="B350" s="79" t="s">
        <v>3</v>
      </c>
      <c r="C350" s="13"/>
      <c r="D350" s="13"/>
      <c r="E350" s="79" t="s">
        <v>3</v>
      </c>
    </row>
    <row r="351" spans="1:5" x14ac:dyDescent="0.3">
      <c r="A351" s="12">
        <v>2</v>
      </c>
      <c r="B351" s="79" t="s">
        <v>4</v>
      </c>
      <c r="C351" s="13"/>
      <c r="D351" s="13"/>
      <c r="E351" s="79" t="s">
        <v>4</v>
      </c>
    </row>
    <row r="352" spans="1:5" x14ac:dyDescent="0.3">
      <c r="A352" s="12">
        <v>3</v>
      </c>
      <c r="B352" s="79" t="s">
        <v>5</v>
      </c>
      <c r="C352" s="13"/>
      <c r="D352" s="13"/>
      <c r="E352" s="79" t="s">
        <v>5</v>
      </c>
    </row>
    <row r="353" spans="1:5" x14ac:dyDescent="0.3">
      <c r="A353" s="12">
        <v>4</v>
      </c>
      <c r="B353" s="79" t="s">
        <v>6</v>
      </c>
      <c r="C353" s="13"/>
      <c r="D353" s="13"/>
      <c r="E353" s="79" t="s">
        <v>6</v>
      </c>
    </row>
    <row r="354" spans="1:5" x14ac:dyDescent="0.3">
      <c r="A354" s="12">
        <v>5</v>
      </c>
      <c r="B354" s="79" t="s">
        <v>7</v>
      </c>
      <c r="C354" s="13"/>
      <c r="D354" s="13"/>
      <c r="E354" s="79" t="s">
        <v>7</v>
      </c>
    </row>
    <row r="355" spans="1:5" x14ac:dyDescent="0.3">
      <c r="A355" s="12">
        <v>6</v>
      </c>
      <c r="B355" s="79" t="s">
        <v>8</v>
      </c>
      <c r="C355" s="13"/>
      <c r="D355" s="13"/>
      <c r="E355" s="79" t="s">
        <v>8</v>
      </c>
    </row>
    <row r="356" spans="1:5" x14ac:dyDescent="0.3">
      <c r="A356" s="12">
        <v>7</v>
      </c>
      <c r="B356" s="79" t="s">
        <v>9</v>
      </c>
      <c r="C356" s="13"/>
      <c r="D356" s="13"/>
      <c r="E356" s="79" t="s">
        <v>9</v>
      </c>
    </row>
    <row r="357" spans="1:5" x14ac:dyDescent="0.3">
      <c r="A357" s="12">
        <v>8</v>
      </c>
      <c r="B357" s="79" t="s">
        <v>10</v>
      </c>
      <c r="C357" s="13"/>
      <c r="D357" s="13"/>
      <c r="E357" s="79" t="s">
        <v>10</v>
      </c>
    </row>
    <row r="358" spans="1:5" x14ac:dyDescent="0.3">
      <c r="A358" s="12">
        <v>9</v>
      </c>
      <c r="B358" s="79" t="s">
        <v>11</v>
      </c>
      <c r="C358" s="13"/>
      <c r="D358" s="13"/>
      <c r="E358" s="79" t="s">
        <v>11</v>
      </c>
    </row>
    <row r="359" spans="1:5" x14ac:dyDescent="0.3">
      <c r="A359" s="12">
        <v>10</v>
      </c>
      <c r="B359" s="79" t="s">
        <v>12</v>
      </c>
      <c r="C359" s="13"/>
      <c r="D359" s="13"/>
      <c r="E359" s="79" t="s">
        <v>12</v>
      </c>
    </row>
    <row r="360" spans="1:5" x14ac:dyDescent="0.3">
      <c r="A360" s="12">
        <v>11</v>
      </c>
      <c r="B360" s="79" t="s">
        <v>13</v>
      </c>
      <c r="C360" s="13"/>
      <c r="D360" s="13"/>
      <c r="E360" s="79" t="s">
        <v>13</v>
      </c>
    </row>
    <row r="361" spans="1:5" x14ac:dyDescent="0.3">
      <c r="A361" s="12">
        <v>12</v>
      </c>
      <c r="B361" s="26"/>
      <c r="C361"/>
      <c r="D361"/>
      <c r="E361" s="80"/>
    </row>
    <row r="362" spans="1:5" x14ac:dyDescent="0.3">
      <c r="A362" s="14"/>
      <c r="B362" s="81"/>
      <c r="C362" s="15"/>
      <c r="D362" s="15"/>
      <c r="E362" s="81"/>
    </row>
    <row r="363" spans="1:5" x14ac:dyDescent="0.3">
      <c r="A363" s="14" t="s">
        <v>0</v>
      </c>
      <c r="B363" s="81"/>
      <c r="C363" s="15"/>
      <c r="D363" s="15"/>
      <c r="E363" s="81"/>
    </row>
    <row r="364" spans="1:5" x14ac:dyDescent="0.3">
      <c r="A364" s="14">
        <v>1</v>
      </c>
      <c r="B364" s="32"/>
      <c r="C364" s="8"/>
      <c r="D364" s="8"/>
      <c r="E364" s="32"/>
    </row>
    <row r="365" spans="1:5" x14ac:dyDescent="0.3">
      <c r="A365" s="14">
        <v>2</v>
      </c>
      <c r="B365" s="32"/>
      <c r="C365" s="8"/>
      <c r="D365" s="8"/>
      <c r="E365" s="32"/>
    </row>
    <row r="366" spans="1:5" x14ac:dyDescent="0.3">
      <c r="A366" s="14">
        <v>3</v>
      </c>
      <c r="B366" s="32"/>
      <c r="C366" s="8"/>
      <c r="D366" s="8"/>
      <c r="E366" s="32"/>
    </row>
    <row r="367" spans="1:5" x14ac:dyDescent="0.3">
      <c r="A367" s="14">
        <v>4</v>
      </c>
      <c r="B367" s="32"/>
      <c r="C367" s="8"/>
      <c r="D367" s="8"/>
      <c r="E367" s="32"/>
    </row>
    <row r="368" spans="1:5" x14ac:dyDescent="0.3">
      <c r="A368" s="14">
        <v>5</v>
      </c>
      <c r="B368" s="32"/>
      <c r="C368" s="8"/>
      <c r="D368" s="8"/>
      <c r="E368" s="32"/>
    </row>
    <row r="369" spans="1:5" x14ac:dyDescent="0.3">
      <c r="A369" s="14">
        <v>6</v>
      </c>
      <c r="B369" s="32"/>
      <c r="C369" s="8"/>
      <c r="D369" s="8"/>
      <c r="E369" s="32"/>
    </row>
    <row r="370" spans="1:5" x14ac:dyDescent="0.3">
      <c r="A370" s="14">
        <v>7</v>
      </c>
      <c r="B370" s="32"/>
      <c r="C370" s="8"/>
      <c r="D370" s="8"/>
      <c r="E370" s="32"/>
    </row>
    <row r="371" spans="1:5" x14ac:dyDescent="0.3">
      <c r="A371" s="14"/>
      <c r="B371" s="32"/>
      <c r="C371" s="8"/>
      <c r="D371" s="8"/>
      <c r="E371" s="32"/>
    </row>
    <row r="372" spans="1:5" x14ac:dyDescent="0.3">
      <c r="A372" s="14"/>
      <c r="B372" s="32"/>
      <c r="C372" s="8"/>
      <c r="D372" s="8"/>
      <c r="E372" s="32"/>
    </row>
    <row r="373" spans="1:5" x14ac:dyDescent="0.3">
      <c r="A373" s="14"/>
      <c r="B373" s="32"/>
      <c r="C373" s="8"/>
      <c r="D373" s="8"/>
      <c r="E373" s="32"/>
    </row>
    <row r="374" spans="1:5" x14ac:dyDescent="0.3">
      <c r="A374" s="14"/>
      <c r="B374" s="32"/>
      <c r="C374" s="8"/>
      <c r="D374" s="8"/>
      <c r="E374" s="32"/>
    </row>
    <row r="375" spans="1:5" x14ac:dyDescent="0.3">
      <c r="A375" s="14"/>
      <c r="B375" s="32"/>
      <c r="C375" s="8"/>
      <c r="D375" s="8"/>
      <c r="E375" s="32"/>
    </row>
    <row r="376" spans="1:5" x14ac:dyDescent="0.3">
      <c r="A376" s="14"/>
      <c r="B376" s="32"/>
      <c r="C376" s="8"/>
      <c r="D376" s="8"/>
      <c r="E376" s="32"/>
    </row>
    <row r="377" spans="1:5" x14ac:dyDescent="0.3">
      <c r="A377" s="14"/>
      <c r="B377" s="32"/>
      <c r="C377" s="8"/>
      <c r="D377" s="8"/>
      <c r="E377" s="32"/>
    </row>
    <row r="378" spans="1:5" x14ac:dyDescent="0.3">
      <c r="A378" s="14"/>
      <c r="B378" s="32"/>
      <c r="C378" s="8"/>
      <c r="D378" s="8"/>
      <c r="E378" s="32"/>
    </row>
    <row r="379" spans="1:5" x14ac:dyDescent="0.3">
      <c r="A379" s="14"/>
      <c r="B379" s="32"/>
      <c r="C379" s="8"/>
      <c r="D379" s="8"/>
      <c r="E379" s="32"/>
    </row>
    <row r="380" spans="1:5" x14ac:dyDescent="0.3">
      <c r="A380" s="14"/>
      <c r="B380" s="32"/>
      <c r="C380" s="8"/>
      <c r="D380" s="8"/>
      <c r="E380" s="32"/>
    </row>
    <row r="381" spans="1:5" x14ac:dyDescent="0.3">
      <c r="A381" s="14"/>
      <c r="B381" s="32"/>
      <c r="C381" s="8"/>
      <c r="D381" s="8"/>
      <c r="E381" s="32"/>
    </row>
    <row r="382" spans="1:5" x14ac:dyDescent="0.3">
      <c r="A382" s="14"/>
      <c r="B382" s="32"/>
      <c r="C382" s="8"/>
      <c r="D382" s="8"/>
      <c r="E382" s="32"/>
    </row>
    <row r="383" spans="1:5" x14ac:dyDescent="0.3">
      <c r="A383" s="14"/>
      <c r="B383" s="32"/>
      <c r="C383" s="8"/>
      <c r="D383" s="8"/>
      <c r="E383" s="32"/>
    </row>
    <row r="384" spans="1:5" x14ac:dyDescent="0.3">
      <c r="A384" s="14"/>
      <c r="B384" s="32"/>
      <c r="C384" s="8"/>
      <c r="D384" s="8"/>
      <c r="E384" s="32"/>
    </row>
    <row r="385" spans="1:5" x14ac:dyDescent="0.3">
      <c r="A385" s="14"/>
      <c r="B385" s="32"/>
      <c r="C385" s="8"/>
      <c r="D385" s="8"/>
      <c r="E385" s="32"/>
    </row>
    <row r="386" spans="1:5" x14ac:dyDescent="0.3">
      <c r="A386" s="14"/>
      <c r="B386" s="32"/>
      <c r="C386" s="8"/>
      <c r="D386" s="8"/>
      <c r="E386" s="32"/>
    </row>
    <row r="387" spans="1:5" x14ac:dyDescent="0.3">
      <c r="A387" s="14"/>
      <c r="B387" s="32"/>
      <c r="C387" s="8"/>
      <c r="D387" s="8"/>
      <c r="E387" s="32"/>
    </row>
    <row r="388" spans="1:5" x14ac:dyDescent="0.3">
      <c r="A388" s="14"/>
      <c r="B388" s="32"/>
      <c r="C388" s="8"/>
      <c r="D388" s="8"/>
      <c r="E388" s="32"/>
    </row>
    <row r="389" spans="1:5" x14ac:dyDescent="0.3">
      <c r="A389" s="14"/>
      <c r="B389" s="32"/>
      <c r="C389" s="8"/>
      <c r="D389" s="8"/>
      <c r="E389" s="32"/>
    </row>
    <row r="390" spans="1:5" x14ac:dyDescent="0.3">
      <c r="A390" s="14"/>
      <c r="B390" s="32"/>
      <c r="C390" s="8"/>
      <c r="D390" s="8"/>
      <c r="E390" s="32"/>
    </row>
    <row r="391" spans="1:5" x14ac:dyDescent="0.3">
      <c r="A391" s="14"/>
      <c r="B391" s="32"/>
      <c r="C391" s="8"/>
      <c r="D391" s="8"/>
      <c r="E391" s="32"/>
    </row>
    <row r="392" spans="1:5" x14ac:dyDescent="0.3">
      <c r="A392" s="14"/>
      <c r="B392" s="32"/>
      <c r="C392" s="8"/>
      <c r="D392" s="8"/>
      <c r="E392" s="32"/>
    </row>
    <row r="393" spans="1:5" x14ac:dyDescent="0.3">
      <c r="A393" s="14"/>
      <c r="B393" s="32"/>
      <c r="C393" s="8"/>
      <c r="D393" s="8"/>
      <c r="E393" s="32"/>
    </row>
    <row r="394" spans="1:5" x14ac:dyDescent="0.3">
      <c r="A394" s="14"/>
      <c r="B394" s="32"/>
      <c r="C394" s="8"/>
      <c r="D394" s="8"/>
      <c r="E394" s="32"/>
    </row>
    <row r="395" spans="1:5" x14ac:dyDescent="0.3">
      <c r="A395" s="14"/>
      <c r="B395" s="32"/>
      <c r="C395" s="8"/>
      <c r="D395" s="8"/>
      <c r="E395" s="32"/>
    </row>
    <row r="396" spans="1:5" x14ac:dyDescent="0.3">
      <c r="A396" s="14"/>
      <c r="B396" s="32"/>
      <c r="C396" s="8"/>
      <c r="D396" s="8"/>
      <c r="E396" s="32"/>
    </row>
    <row r="397" spans="1:5" x14ac:dyDescent="0.3">
      <c r="A397" s="14"/>
      <c r="B397" s="32"/>
      <c r="C397" s="8"/>
      <c r="D397" s="8"/>
      <c r="E397" s="32"/>
    </row>
    <row r="398" spans="1:5" x14ac:dyDescent="0.3">
      <c r="A398" s="14"/>
      <c r="B398" s="32"/>
      <c r="C398" s="8"/>
      <c r="D398" s="8"/>
      <c r="E398" s="32"/>
    </row>
    <row r="399" spans="1:5" x14ac:dyDescent="0.3">
      <c r="A399" s="14"/>
      <c r="B399" s="32"/>
      <c r="C399" s="8"/>
      <c r="D399" s="8"/>
      <c r="E399" s="32"/>
    </row>
    <row r="400" spans="1:5" x14ac:dyDescent="0.3">
      <c r="A400" s="14"/>
      <c r="B400" s="32"/>
      <c r="C400" s="8"/>
      <c r="D400" s="8"/>
      <c r="E400" s="32"/>
    </row>
    <row r="401" spans="1:5" x14ac:dyDescent="0.3">
      <c r="A401" s="14"/>
      <c r="B401" s="32"/>
      <c r="C401" s="8"/>
      <c r="D401" s="8"/>
      <c r="E401" s="32"/>
    </row>
    <row r="402" spans="1:5" x14ac:dyDescent="0.3">
      <c r="A402" s="14"/>
      <c r="B402" s="32"/>
      <c r="C402" s="8"/>
      <c r="D402" s="8"/>
      <c r="E402" s="32"/>
    </row>
    <row r="403" spans="1:5" x14ac:dyDescent="0.3">
      <c r="A403" s="14"/>
      <c r="B403" s="32"/>
      <c r="C403" s="8"/>
      <c r="D403" s="8"/>
      <c r="E403" s="32"/>
    </row>
    <row r="404" spans="1:5" x14ac:dyDescent="0.3">
      <c r="A404" s="14"/>
      <c r="B404" s="32"/>
      <c r="C404" s="8"/>
      <c r="D404" s="8"/>
      <c r="E404" s="32"/>
    </row>
    <row r="405" spans="1:5" x14ac:dyDescent="0.3">
      <c r="A405" s="14"/>
      <c r="B405" s="32"/>
      <c r="C405" s="8"/>
      <c r="D405" s="8"/>
      <c r="E405" s="32"/>
    </row>
    <row r="406" spans="1:5" x14ac:dyDescent="0.3">
      <c r="A406" s="14"/>
    </row>
    <row r="407" spans="1:5" x14ac:dyDescent="0.3">
      <c r="A407" s="14"/>
    </row>
    <row r="408" spans="1:5" x14ac:dyDescent="0.3">
      <c r="A408" s="14"/>
    </row>
    <row r="409" spans="1:5" x14ac:dyDescent="0.3">
      <c r="A409" s="14"/>
    </row>
    <row r="410" spans="1:5" x14ac:dyDescent="0.3">
      <c r="A410" s="14"/>
    </row>
    <row r="411" spans="1:5" x14ac:dyDescent="0.3">
      <c r="A411" s="14"/>
    </row>
    <row r="412" spans="1:5" x14ac:dyDescent="0.3">
      <c r="A412" s="14"/>
    </row>
    <row r="413" spans="1:5" x14ac:dyDescent="0.3">
      <c r="A413" s="14"/>
    </row>
    <row r="414" spans="1:5" x14ac:dyDescent="0.3">
      <c r="A414" s="14"/>
    </row>
    <row r="415" spans="1:5" x14ac:dyDescent="0.3">
      <c r="A415" s="14"/>
    </row>
    <row r="416" spans="1:5" x14ac:dyDescent="0.3">
      <c r="A416" s="14"/>
    </row>
    <row r="417" spans="1:1" x14ac:dyDescent="0.3">
      <c r="A417" s="14"/>
    </row>
    <row r="418" spans="1:1" x14ac:dyDescent="0.3">
      <c r="A418" s="14"/>
    </row>
    <row r="419" spans="1:1" x14ac:dyDescent="0.3">
      <c r="A419" s="14"/>
    </row>
    <row r="420" spans="1:1" x14ac:dyDescent="0.3">
      <c r="A420" s="14"/>
    </row>
    <row r="421" spans="1:1" x14ac:dyDescent="0.3">
      <c r="A421" s="14"/>
    </row>
    <row r="422" spans="1:1" x14ac:dyDescent="0.3">
      <c r="A422" s="14"/>
    </row>
    <row r="423" spans="1:1" x14ac:dyDescent="0.3">
      <c r="A423" s="14"/>
    </row>
    <row r="424" spans="1:1" x14ac:dyDescent="0.3">
      <c r="A424" s="14"/>
    </row>
    <row r="425" spans="1:1" x14ac:dyDescent="0.3">
      <c r="A425" s="14"/>
    </row>
    <row r="426" spans="1:1" x14ac:dyDescent="0.3">
      <c r="A426" s="14"/>
    </row>
    <row r="427" spans="1:1" x14ac:dyDescent="0.3">
      <c r="A427" s="14"/>
    </row>
    <row r="428" spans="1:1" x14ac:dyDescent="0.3">
      <c r="A428" s="14"/>
    </row>
    <row r="429" spans="1:1" x14ac:dyDescent="0.3">
      <c r="A429" s="14"/>
    </row>
    <row r="430" spans="1:1" x14ac:dyDescent="0.3">
      <c r="A430" s="14"/>
    </row>
    <row r="431" spans="1:1" x14ac:dyDescent="0.3">
      <c r="A431" s="14"/>
    </row>
    <row r="432" spans="1:1" x14ac:dyDescent="0.3">
      <c r="A432" s="14"/>
    </row>
    <row r="433" spans="1:1" x14ac:dyDescent="0.3">
      <c r="A433" s="14"/>
    </row>
    <row r="434" spans="1:1" x14ac:dyDescent="0.3">
      <c r="A434" s="14"/>
    </row>
    <row r="435" spans="1:1" x14ac:dyDescent="0.3">
      <c r="A435" s="14"/>
    </row>
    <row r="436" spans="1:1" x14ac:dyDescent="0.3">
      <c r="A436" s="14"/>
    </row>
    <row r="437" spans="1:1" x14ac:dyDescent="0.3">
      <c r="A437" s="14"/>
    </row>
    <row r="438" spans="1:1" x14ac:dyDescent="0.3">
      <c r="A438" s="14"/>
    </row>
    <row r="439" spans="1:1" x14ac:dyDescent="0.3">
      <c r="A439" s="14"/>
    </row>
    <row r="440" spans="1:1" x14ac:dyDescent="0.3">
      <c r="A440" s="14"/>
    </row>
    <row r="441" spans="1:1" x14ac:dyDescent="0.3">
      <c r="A441" s="14"/>
    </row>
    <row r="442" spans="1:1" x14ac:dyDescent="0.3">
      <c r="A442" s="14"/>
    </row>
    <row r="443" spans="1:1" x14ac:dyDescent="0.3">
      <c r="A443" s="14"/>
    </row>
    <row r="444" spans="1:1" x14ac:dyDescent="0.3">
      <c r="A444" s="14"/>
    </row>
    <row r="445" spans="1:1" x14ac:dyDescent="0.3">
      <c r="A445" s="14"/>
    </row>
    <row r="446" spans="1:1" x14ac:dyDescent="0.3">
      <c r="A446" s="14"/>
    </row>
    <row r="447" spans="1:1" x14ac:dyDescent="0.3">
      <c r="A447" s="14"/>
    </row>
    <row r="448" spans="1:1" x14ac:dyDescent="0.3">
      <c r="A448" s="14"/>
    </row>
    <row r="449" spans="1:1" x14ac:dyDescent="0.3">
      <c r="A449" s="14"/>
    </row>
    <row r="450" spans="1:1" x14ac:dyDescent="0.3">
      <c r="A450" s="14"/>
    </row>
    <row r="451" spans="1:1" x14ac:dyDescent="0.3">
      <c r="A451" s="14"/>
    </row>
    <row r="452" spans="1:1" x14ac:dyDescent="0.3">
      <c r="A452" s="14"/>
    </row>
    <row r="453" spans="1:1" x14ac:dyDescent="0.3">
      <c r="A453" s="14"/>
    </row>
    <row r="454" spans="1:1" x14ac:dyDescent="0.3">
      <c r="A454" s="14"/>
    </row>
    <row r="455" spans="1:1" x14ac:dyDescent="0.3">
      <c r="A455" s="14"/>
    </row>
    <row r="456" spans="1:1" x14ac:dyDescent="0.3">
      <c r="A456" s="14"/>
    </row>
    <row r="457" spans="1:1" x14ac:dyDescent="0.3">
      <c r="A457" s="14"/>
    </row>
    <row r="458" spans="1:1" x14ac:dyDescent="0.3">
      <c r="A458" s="14"/>
    </row>
    <row r="459" spans="1:1" x14ac:dyDescent="0.3">
      <c r="A459" s="14"/>
    </row>
    <row r="460" spans="1:1" x14ac:dyDescent="0.3">
      <c r="A460" s="14"/>
    </row>
    <row r="461" spans="1:1" x14ac:dyDescent="0.3">
      <c r="A461" s="14"/>
    </row>
    <row r="462" spans="1:1" x14ac:dyDescent="0.3">
      <c r="A462" s="14"/>
    </row>
    <row r="463" spans="1:1" x14ac:dyDescent="0.3">
      <c r="A463" s="14"/>
    </row>
    <row r="464" spans="1:1" x14ac:dyDescent="0.3">
      <c r="A464" s="14"/>
    </row>
    <row r="465" spans="1:1" x14ac:dyDescent="0.3">
      <c r="A465" s="14"/>
    </row>
    <row r="466" spans="1:1" x14ac:dyDescent="0.3">
      <c r="A466" s="14"/>
    </row>
    <row r="467" spans="1:1" x14ac:dyDescent="0.3">
      <c r="A467" s="14"/>
    </row>
    <row r="468" spans="1:1" x14ac:dyDescent="0.3">
      <c r="A468" s="14"/>
    </row>
    <row r="469" spans="1:1" x14ac:dyDescent="0.3">
      <c r="A469" s="14"/>
    </row>
    <row r="470" spans="1:1" x14ac:dyDescent="0.3">
      <c r="A470" s="14"/>
    </row>
    <row r="471" spans="1:1" x14ac:dyDescent="0.3">
      <c r="A471" s="14"/>
    </row>
    <row r="472" spans="1:1" x14ac:dyDescent="0.3">
      <c r="A472" s="14"/>
    </row>
    <row r="473" spans="1:1" x14ac:dyDescent="0.3">
      <c r="A473" s="14"/>
    </row>
    <row r="474" spans="1:1" x14ac:dyDescent="0.3">
      <c r="A474" s="14"/>
    </row>
    <row r="475" spans="1:1" x14ac:dyDescent="0.3">
      <c r="A475" s="14"/>
    </row>
    <row r="476" spans="1:1" x14ac:dyDescent="0.3">
      <c r="A476" s="14"/>
    </row>
    <row r="477" spans="1:1" x14ac:dyDescent="0.3">
      <c r="A477" s="14"/>
    </row>
    <row r="478" spans="1:1" x14ac:dyDescent="0.3">
      <c r="A478" s="14"/>
    </row>
    <row r="479" spans="1:1" x14ac:dyDescent="0.3">
      <c r="A479" s="14"/>
    </row>
    <row r="480" spans="1:1" x14ac:dyDescent="0.3">
      <c r="A480" s="14"/>
    </row>
    <row r="481" spans="1:1" x14ac:dyDescent="0.3">
      <c r="A481" s="14"/>
    </row>
    <row r="482" spans="1:1" x14ac:dyDescent="0.3">
      <c r="A482" s="14"/>
    </row>
    <row r="483" spans="1:1" x14ac:dyDescent="0.3">
      <c r="A483" s="14"/>
    </row>
    <row r="484" spans="1:1" x14ac:dyDescent="0.3">
      <c r="A484" s="14"/>
    </row>
    <row r="485" spans="1:1" x14ac:dyDescent="0.3">
      <c r="A485" s="14"/>
    </row>
    <row r="486" spans="1:1" x14ac:dyDescent="0.3">
      <c r="A486" s="14"/>
    </row>
    <row r="487" spans="1:1" x14ac:dyDescent="0.3">
      <c r="A487" s="14"/>
    </row>
    <row r="488" spans="1:1" x14ac:dyDescent="0.3">
      <c r="A488" s="14"/>
    </row>
    <row r="489" spans="1:1" x14ac:dyDescent="0.3">
      <c r="A489" s="14"/>
    </row>
    <row r="490" spans="1:1" x14ac:dyDescent="0.3">
      <c r="A490" s="14"/>
    </row>
    <row r="491" spans="1:1" x14ac:dyDescent="0.3">
      <c r="A491" s="14"/>
    </row>
    <row r="492" spans="1:1" x14ac:dyDescent="0.3">
      <c r="A492" s="14"/>
    </row>
    <row r="493" spans="1:1" x14ac:dyDescent="0.3">
      <c r="A493" s="14"/>
    </row>
    <row r="494" spans="1:1" x14ac:dyDescent="0.3">
      <c r="A494" s="14"/>
    </row>
    <row r="495" spans="1:1" x14ac:dyDescent="0.3">
      <c r="A495" s="14"/>
    </row>
    <row r="496" spans="1:1" x14ac:dyDescent="0.3">
      <c r="A496" s="14"/>
    </row>
    <row r="497" spans="1:1" x14ac:dyDescent="0.3">
      <c r="A497" s="14"/>
    </row>
    <row r="498" spans="1:1" x14ac:dyDescent="0.3">
      <c r="A498" s="14"/>
    </row>
    <row r="499" spans="1:1" x14ac:dyDescent="0.3">
      <c r="A499" s="14"/>
    </row>
    <row r="500" spans="1:1" x14ac:dyDescent="0.3">
      <c r="A500" s="14"/>
    </row>
    <row r="501" spans="1:1" x14ac:dyDescent="0.3">
      <c r="A501" s="14"/>
    </row>
    <row r="502" spans="1:1" x14ac:dyDescent="0.3">
      <c r="A502" s="14"/>
    </row>
    <row r="503" spans="1:1" x14ac:dyDescent="0.3">
      <c r="A503" s="14"/>
    </row>
    <row r="504" spans="1:1" x14ac:dyDescent="0.3">
      <c r="A504" s="14"/>
    </row>
    <row r="505" spans="1:1" x14ac:dyDescent="0.3">
      <c r="A505" s="14"/>
    </row>
    <row r="506" spans="1:1" x14ac:dyDescent="0.3">
      <c r="A506" s="14"/>
    </row>
    <row r="507" spans="1:1" x14ac:dyDescent="0.3">
      <c r="A507" s="14"/>
    </row>
    <row r="508" spans="1:1" x14ac:dyDescent="0.3">
      <c r="A508" s="14"/>
    </row>
    <row r="509" spans="1:1" x14ac:dyDescent="0.3">
      <c r="A509" s="14"/>
    </row>
    <row r="510" spans="1:1" x14ac:dyDescent="0.3">
      <c r="A510" s="14"/>
    </row>
    <row r="511" spans="1:1" x14ac:dyDescent="0.3">
      <c r="A511" s="14"/>
    </row>
    <row r="512" spans="1:1" x14ac:dyDescent="0.3">
      <c r="A512" s="14"/>
    </row>
    <row r="513" spans="1:1" x14ac:dyDescent="0.3">
      <c r="A513" s="14"/>
    </row>
    <row r="514" spans="1:1" x14ac:dyDescent="0.3">
      <c r="A514" s="14"/>
    </row>
    <row r="515" spans="1:1" x14ac:dyDescent="0.3">
      <c r="A515" s="14"/>
    </row>
    <row r="516" spans="1:1" x14ac:dyDescent="0.3">
      <c r="A516" s="14"/>
    </row>
    <row r="517" spans="1:1" x14ac:dyDescent="0.3">
      <c r="A517" s="14"/>
    </row>
    <row r="518" spans="1:1" x14ac:dyDescent="0.3">
      <c r="A518" s="14"/>
    </row>
    <row r="519" spans="1:1" x14ac:dyDescent="0.3">
      <c r="A519" s="14"/>
    </row>
    <row r="520" spans="1:1" x14ac:dyDescent="0.3">
      <c r="A520" s="14"/>
    </row>
    <row r="521" spans="1:1" x14ac:dyDescent="0.3">
      <c r="A521" s="14"/>
    </row>
    <row r="522" spans="1:1" x14ac:dyDescent="0.3">
      <c r="A522" s="14"/>
    </row>
    <row r="523" spans="1:1" x14ac:dyDescent="0.3">
      <c r="A523" s="14"/>
    </row>
    <row r="524" spans="1:1" x14ac:dyDescent="0.3">
      <c r="A524" s="14"/>
    </row>
    <row r="525" spans="1:1" x14ac:dyDescent="0.3">
      <c r="A525" s="14"/>
    </row>
    <row r="526" spans="1:1" x14ac:dyDescent="0.3">
      <c r="A526" s="14"/>
    </row>
    <row r="527" spans="1:1" x14ac:dyDescent="0.3">
      <c r="A527" s="14"/>
    </row>
    <row r="528" spans="1:1" x14ac:dyDescent="0.3">
      <c r="A528" s="14"/>
    </row>
    <row r="529" spans="1:1" x14ac:dyDescent="0.3">
      <c r="A529" s="14"/>
    </row>
    <row r="530" spans="1:1" x14ac:dyDescent="0.3">
      <c r="A530" s="14"/>
    </row>
    <row r="531" spans="1:1" x14ac:dyDescent="0.3">
      <c r="A531" s="14"/>
    </row>
    <row r="532" spans="1:1" x14ac:dyDescent="0.3">
      <c r="A532" s="14"/>
    </row>
    <row r="533" spans="1:1" x14ac:dyDescent="0.3">
      <c r="A533" s="14"/>
    </row>
    <row r="534" spans="1:1" x14ac:dyDescent="0.3">
      <c r="A534" s="14"/>
    </row>
    <row r="535" spans="1:1" x14ac:dyDescent="0.3">
      <c r="A535" s="14"/>
    </row>
    <row r="536" spans="1:1" x14ac:dyDescent="0.3">
      <c r="A536" s="14"/>
    </row>
    <row r="537" spans="1:1" x14ac:dyDescent="0.3">
      <c r="A537" s="14"/>
    </row>
    <row r="538" spans="1:1" x14ac:dyDescent="0.3">
      <c r="A538" s="14"/>
    </row>
    <row r="539" spans="1:1" x14ac:dyDescent="0.3">
      <c r="A539" s="14"/>
    </row>
    <row r="540" spans="1:1" x14ac:dyDescent="0.3">
      <c r="A540" s="14"/>
    </row>
    <row r="541" spans="1:1" x14ac:dyDescent="0.3">
      <c r="A541" s="14"/>
    </row>
    <row r="542" spans="1:1" x14ac:dyDescent="0.3">
      <c r="A542" s="14"/>
    </row>
    <row r="543" spans="1:1" x14ac:dyDescent="0.3">
      <c r="A543" s="14"/>
    </row>
    <row r="544" spans="1:1" x14ac:dyDescent="0.3">
      <c r="A544" s="14"/>
    </row>
    <row r="545" spans="1:1" x14ac:dyDescent="0.3">
      <c r="A545" s="14"/>
    </row>
    <row r="546" spans="1:1" x14ac:dyDescent="0.3">
      <c r="A546" s="14"/>
    </row>
    <row r="547" spans="1:1" x14ac:dyDescent="0.3">
      <c r="A547" s="14"/>
    </row>
    <row r="548" spans="1:1" x14ac:dyDescent="0.3">
      <c r="A548" s="14"/>
    </row>
    <row r="549" spans="1:1" x14ac:dyDescent="0.3">
      <c r="A549" s="14"/>
    </row>
    <row r="550" spans="1:1" x14ac:dyDescent="0.3">
      <c r="A550" s="14"/>
    </row>
    <row r="551" spans="1:1" x14ac:dyDescent="0.3">
      <c r="A551" s="14"/>
    </row>
    <row r="552" spans="1:1" x14ac:dyDescent="0.3">
      <c r="A552" s="14"/>
    </row>
    <row r="553" spans="1:1" x14ac:dyDescent="0.3">
      <c r="A553" s="14"/>
    </row>
    <row r="554" spans="1:1" x14ac:dyDescent="0.3">
      <c r="A554" s="14"/>
    </row>
    <row r="555" spans="1:1" x14ac:dyDescent="0.3">
      <c r="A555" s="14"/>
    </row>
    <row r="556" spans="1:1" x14ac:dyDescent="0.3">
      <c r="A556" s="14"/>
    </row>
    <row r="557" spans="1:1" x14ac:dyDescent="0.3">
      <c r="A557" s="14"/>
    </row>
    <row r="558" spans="1:1" x14ac:dyDescent="0.3">
      <c r="A558" s="14"/>
    </row>
    <row r="559" spans="1:1" x14ac:dyDescent="0.3">
      <c r="A559" s="14"/>
    </row>
    <row r="560" spans="1:1" x14ac:dyDescent="0.3">
      <c r="A560" s="14"/>
    </row>
    <row r="561" spans="1:1" x14ac:dyDescent="0.3">
      <c r="A561" s="14"/>
    </row>
    <row r="562" spans="1:1" x14ac:dyDescent="0.3">
      <c r="A562" s="14"/>
    </row>
    <row r="563" spans="1:1" x14ac:dyDescent="0.3">
      <c r="A563" s="14"/>
    </row>
    <row r="564" spans="1:1" x14ac:dyDescent="0.3">
      <c r="A564" s="14"/>
    </row>
    <row r="565" spans="1:1" x14ac:dyDescent="0.3">
      <c r="A565" s="14"/>
    </row>
    <row r="566" spans="1:1" x14ac:dyDescent="0.3">
      <c r="A566" s="14"/>
    </row>
    <row r="567" spans="1:1" x14ac:dyDescent="0.3">
      <c r="A567" s="14"/>
    </row>
    <row r="568" spans="1:1" x14ac:dyDescent="0.3">
      <c r="A568" s="14"/>
    </row>
    <row r="569" spans="1:1" x14ac:dyDescent="0.3">
      <c r="A569" s="14"/>
    </row>
    <row r="570" spans="1:1" x14ac:dyDescent="0.3">
      <c r="A570" s="14"/>
    </row>
    <row r="571" spans="1:1" x14ac:dyDescent="0.3">
      <c r="A571" s="14"/>
    </row>
    <row r="572" spans="1:1" x14ac:dyDescent="0.3">
      <c r="A572" s="14"/>
    </row>
    <row r="573" spans="1:1" x14ac:dyDescent="0.3">
      <c r="A573" s="14"/>
    </row>
    <row r="574" spans="1:1" x14ac:dyDescent="0.3">
      <c r="A574" s="14"/>
    </row>
    <row r="575" spans="1:1" x14ac:dyDescent="0.3">
      <c r="A575" s="14"/>
    </row>
    <row r="576" spans="1:1" x14ac:dyDescent="0.3">
      <c r="A576" s="14"/>
    </row>
    <row r="577" spans="1:1" x14ac:dyDescent="0.3">
      <c r="A577" s="14"/>
    </row>
    <row r="578" spans="1:1" x14ac:dyDescent="0.3">
      <c r="A578" s="14"/>
    </row>
    <row r="579" spans="1:1" x14ac:dyDescent="0.3">
      <c r="A579" s="14"/>
    </row>
    <row r="580" spans="1:1" x14ac:dyDescent="0.3">
      <c r="A580" s="14"/>
    </row>
    <row r="581" spans="1:1" x14ac:dyDescent="0.3">
      <c r="A581" s="14"/>
    </row>
    <row r="582" spans="1:1" x14ac:dyDescent="0.3">
      <c r="A582" s="14"/>
    </row>
    <row r="583" spans="1:1" x14ac:dyDescent="0.3">
      <c r="A583" s="14"/>
    </row>
    <row r="584" spans="1:1" x14ac:dyDescent="0.3">
      <c r="A584" s="14"/>
    </row>
    <row r="585" spans="1:1" x14ac:dyDescent="0.3">
      <c r="A585" s="14"/>
    </row>
    <row r="586" spans="1:1" x14ac:dyDescent="0.3">
      <c r="A586" s="14"/>
    </row>
    <row r="587" spans="1:1" x14ac:dyDescent="0.3">
      <c r="A587" s="14"/>
    </row>
    <row r="588" spans="1:1" x14ac:dyDescent="0.3">
      <c r="A588" s="14"/>
    </row>
    <row r="589" spans="1:1" x14ac:dyDescent="0.3">
      <c r="A589" s="14"/>
    </row>
    <row r="590" spans="1:1" x14ac:dyDescent="0.3">
      <c r="A590" s="14"/>
    </row>
    <row r="591" spans="1:1" x14ac:dyDescent="0.3">
      <c r="A591" s="14"/>
    </row>
    <row r="592" spans="1:1" x14ac:dyDescent="0.3">
      <c r="A592" s="14"/>
    </row>
    <row r="593" spans="1:1" x14ac:dyDescent="0.3">
      <c r="A593" s="14"/>
    </row>
    <row r="594" spans="1:1" x14ac:dyDescent="0.3">
      <c r="A594" s="14"/>
    </row>
    <row r="595" spans="1:1" x14ac:dyDescent="0.3">
      <c r="A595" s="14"/>
    </row>
    <row r="596" spans="1:1" x14ac:dyDescent="0.3">
      <c r="A596" s="14"/>
    </row>
    <row r="597" spans="1:1" x14ac:dyDescent="0.3">
      <c r="A597" s="14"/>
    </row>
    <row r="598" spans="1:1" x14ac:dyDescent="0.3">
      <c r="A598" s="14"/>
    </row>
    <row r="599" spans="1:1" x14ac:dyDescent="0.3">
      <c r="A599" s="14"/>
    </row>
    <row r="600" spans="1:1" x14ac:dyDescent="0.3">
      <c r="A600" s="14"/>
    </row>
    <row r="601" spans="1:1" x14ac:dyDescent="0.3">
      <c r="A601" s="14"/>
    </row>
    <row r="602" spans="1:1" x14ac:dyDescent="0.3">
      <c r="A602" s="14"/>
    </row>
    <row r="603" spans="1:1" x14ac:dyDescent="0.3">
      <c r="A603" s="14"/>
    </row>
    <row r="604" spans="1:1" x14ac:dyDescent="0.3">
      <c r="A604" s="14"/>
    </row>
    <row r="605" spans="1:1" x14ac:dyDescent="0.3">
      <c r="A605" s="14"/>
    </row>
    <row r="606" spans="1:1" x14ac:dyDescent="0.3">
      <c r="A606" s="14"/>
    </row>
    <row r="607" spans="1:1" x14ac:dyDescent="0.3">
      <c r="A607" s="14"/>
    </row>
    <row r="608" spans="1:1" x14ac:dyDescent="0.3">
      <c r="A608" s="14"/>
    </row>
    <row r="609" spans="1:1" x14ac:dyDescent="0.3">
      <c r="A609" s="14"/>
    </row>
    <row r="610" spans="1:1" x14ac:dyDescent="0.3">
      <c r="A610" s="14"/>
    </row>
    <row r="611" spans="1:1" x14ac:dyDescent="0.3">
      <c r="A611" s="14"/>
    </row>
    <row r="612" spans="1:1" x14ac:dyDescent="0.3">
      <c r="A612" s="14"/>
    </row>
    <row r="613" spans="1:1" x14ac:dyDescent="0.3">
      <c r="A613" s="14"/>
    </row>
    <row r="614" spans="1:1" x14ac:dyDescent="0.3">
      <c r="A614" s="14"/>
    </row>
    <row r="615" spans="1:1" x14ac:dyDescent="0.3">
      <c r="A615" s="14"/>
    </row>
    <row r="616" spans="1:1" x14ac:dyDescent="0.3">
      <c r="A616" s="14"/>
    </row>
    <row r="617" spans="1:1" x14ac:dyDescent="0.3">
      <c r="A617" s="14"/>
    </row>
    <row r="618" spans="1:1" x14ac:dyDescent="0.3">
      <c r="A618" s="14"/>
    </row>
    <row r="619" spans="1:1" x14ac:dyDescent="0.3">
      <c r="A619" s="14"/>
    </row>
    <row r="620" spans="1:1" x14ac:dyDescent="0.3">
      <c r="A620" s="14"/>
    </row>
    <row r="621" spans="1:1" x14ac:dyDescent="0.3">
      <c r="A621" s="14"/>
    </row>
    <row r="622" spans="1:1" x14ac:dyDescent="0.3">
      <c r="A622" s="14"/>
    </row>
    <row r="623" spans="1:1" x14ac:dyDescent="0.3">
      <c r="A623" s="14"/>
    </row>
    <row r="624" spans="1:1" x14ac:dyDescent="0.3">
      <c r="A624" s="14"/>
    </row>
    <row r="625" spans="1:1" x14ac:dyDescent="0.3">
      <c r="A625" s="14"/>
    </row>
    <row r="626" spans="1:1" x14ac:dyDescent="0.3">
      <c r="A626" s="14"/>
    </row>
    <row r="627" spans="1:1" x14ac:dyDescent="0.3">
      <c r="A627" s="14"/>
    </row>
    <row r="628" spans="1:1" x14ac:dyDescent="0.3">
      <c r="A628" s="14"/>
    </row>
    <row r="629" spans="1:1" x14ac:dyDescent="0.3">
      <c r="A629" s="14"/>
    </row>
    <row r="630" spans="1:1" x14ac:dyDescent="0.3">
      <c r="A630" s="14"/>
    </row>
    <row r="631" spans="1:1" x14ac:dyDescent="0.3">
      <c r="A631" s="14"/>
    </row>
    <row r="632" spans="1:1" x14ac:dyDescent="0.3">
      <c r="A632" s="14"/>
    </row>
    <row r="633" spans="1:1" x14ac:dyDescent="0.3">
      <c r="A633" s="14"/>
    </row>
    <row r="634" spans="1:1" x14ac:dyDescent="0.3">
      <c r="A634" s="14"/>
    </row>
    <row r="635" spans="1:1" x14ac:dyDescent="0.3">
      <c r="A635" s="14"/>
    </row>
    <row r="636" spans="1:1" x14ac:dyDescent="0.3">
      <c r="A636" s="14"/>
    </row>
    <row r="637" spans="1:1" x14ac:dyDescent="0.3">
      <c r="A637" s="14"/>
    </row>
    <row r="638" spans="1:1" x14ac:dyDescent="0.3">
      <c r="A638" s="14"/>
    </row>
    <row r="639" spans="1:1" x14ac:dyDescent="0.3">
      <c r="A639" s="14"/>
    </row>
    <row r="640" spans="1:1" x14ac:dyDescent="0.3">
      <c r="A640" s="14"/>
    </row>
    <row r="641" spans="1:1" x14ac:dyDescent="0.3">
      <c r="A641" s="14"/>
    </row>
    <row r="642" spans="1:1" x14ac:dyDescent="0.3">
      <c r="A642" s="14"/>
    </row>
    <row r="643" spans="1:1" x14ac:dyDescent="0.3">
      <c r="A643" s="14"/>
    </row>
    <row r="644" spans="1:1" x14ac:dyDescent="0.3">
      <c r="A644" s="14"/>
    </row>
    <row r="645" spans="1:1" x14ac:dyDescent="0.3">
      <c r="A645" s="14"/>
    </row>
    <row r="646" spans="1:1" x14ac:dyDescent="0.3">
      <c r="A646" s="14"/>
    </row>
    <row r="647" spans="1:1" x14ac:dyDescent="0.3">
      <c r="A647" s="14"/>
    </row>
    <row r="648" spans="1:1" x14ac:dyDescent="0.3">
      <c r="A648" s="14"/>
    </row>
    <row r="649" spans="1:1" x14ac:dyDescent="0.3">
      <c r="A649" s="14"/>
    </row>
    <row r="650" spans="1:1" x14ac:dyDescent="0.3">
      <c r="A650" s="14"/>
    </row>
    <row r="651" spans="1:1" x14ac:dyDescent="0.3">
      <c r="A651" s="14"/>
    </row>
    <row r="652" spans="1:1" x14ac:dyDescent="0.3">
      <c r="A652" s="14"/>
    </row>
    <row r="653" spans="1:1" x14ac:dyDescent="0.3">
      <c r="A653" s="14"/>
    </row>
    <row r="654" spans="1:1" x14ac:dyDescent="0.3">
      <c r="A654" s="14"/>
    </row>
    <row r="655" spans="1:1" x14ac:dyDescent="0.3">
      <c r="A655" s="14"/>
    </row>
    <row r="656" spans="1:1" x14ac:dyDescent="0.3">
      <c r="A656" s="14"/>
    </row>
    <row r="657" spans="1:1" x14ac:dyDescent="0.3">
      <c r="A657" s="14"/>
    </row>
    <row r="658" spans="1:1" x14ac:dyDescent="0.3">
      <c r="A658" s="14"/>
    </row>
    <row r="659" spans="1:1" x14ac:dyDescent="0.3">
      <c r="A659" s="14"/>
    </row>
    <row r="660" spans="1:1" x14ac:dyDescent="0.3">
      <c r="A660" s="14"/>
    </row>
    <row r="661" spans="1:1" x14ac:dyDescent="0.3">
      <c r="A661" s="14"/>
    </row>
    <row r="662" spans="1:1" x14ac:dyDescent="0.3">
      <c r="A662" s="14"/>
    </row>
    <row r="663" spans="1:1" x14ac:dyDescent="0.3">
      <c r="A663" s="14"/>
    </row>
    <row r="664" spans="1:1" x14ac:dyDescent="0.3">
      <c r="A664" s="14"/>
    </row>
    <row r="665" spans="1:1" x14ac:dyDescent="0.3">
      <c r="A665" s="14"/>
    </row>
    <row r="666" spans="1:1" x14ac:dyDescent="0.3">
      <c r="A666" s="14"/>
    </row>
    <row r="667" spans="1:1" x14ac:dyDescent="0.3">
      <c r="A667" s="14"/>
    </row>
    <row r="668" spans="1:1" x14ac:dyDescent="0.3">
      <c r="A668" s="14"/>
    </row>
    <row r="669" spans="1:1" x14ac:dyDescent="0.3">
      <c r="A669" s="14"/>
    </row>
    <row r="670" spans="1:1" x14ac:dyDescent="0.3">
      <c r="A670" s="14"/>
    </row>
    <row r="671" spans="1:1" x14ac:dyDescent="0.3">
      <c r="A671" s="14"/>
    </row>
    <row r="672" spans="1:1" x14ac:dyDescent="0.3">
      <c r="A672" s="14"/>
    </row>
    <row r="673" spans="1:1" x14ac:dyDescent="0.3">
      <c r="A673" s="14"/>
    </row>
    <row r="674" spans="1:1" x14ac:dyDescent="0.3">
      <c r="A674" s="14"/>
    </row>
    <row r="675" spans="1:1" x14ac:dyDescent="0.3">
      <c r="A675" s="14"/>
    </row>
    <row r="676" spans="1:1" x14ac:dyDescent="0.3">
      <c r="A676" s="14"/>
    </row>
    <row r="677" spans="1:1" x14ac:dyDescent="0.3">
      <c r="A677" s="14"/>
    </row>
    <row r="678" spans="1:1" x14ac:dyDescent="0.3">
      <c r="A678" s="14"/>
    </row>
    <row r="679" spans="1:1" x14ac:dyDescent="0.3">
      <c r="A679" s="14"/>
    </row>
    <row r="680" spans="1:1" x14ac:dyDescent="0.3">
      <c r="A680" s="14"/>
    </row>
    <row r="681" spans="1:1" x14ac:dyDescent="0.3">
      <c r="A681" s="14"/>
    </row>
    <row r="682" spans="1:1" x14ac:dyDescent="0.3">
      <c r="A682" s="14"/>
    </row>
    <row r="683" spans="1:1" x14ac:dyDescent="0.3">
      <c r="A683" s="14"/>
    </row>
    <row r="684" spans="1:1" x14ac:dyDescent="0.3">
      <c r="A684" s="14"/>
    </row>
    <row r="685" spans="1:1" x14ac:dyDescent="0.3">
      <c r="A685" s="14"/>
    </row>
    <row r="686" spans="1:1" x14ac:dyDescent="0.3">
      <c r="A686" s="14"/>
    </row>
    <row r="687" spans="1:1" x14ac:dyDescent="0.3">
      <c r="A687" s="14"/>
    </row>
    <row r="688" spans="1:1" x14ac:dyDescent="0.3">
      <c r="A688" s="14"/>
    </row>
    <row r="689" spans="1:1" x14ac:dyDescent="0.3">
      <c r="A689" s="14"/>
    </row>
    <row r="690" spans="1:1" x14ac:dyDescent="0.3">
      <c r="A690" s="14"/>
    </row>
    <row r="691" spans="1:1" x14ac:dyDescent="0.3">
      <c r="A691" s="14"/>
    </row>
    <row r="692" spans="1:1" x14ac:dyDescent="0.3">
      <c r="A692" s="14"/>
    </row>
    <row r="693" spans="1:1" x14ac:dyDescent="0.3">
      <c r="A693" s="14"/>
    </row>
    <row r="694" spans="1:1" x14ac:dyDescent="0.3">
      <c r="A694" s="14"/>
    </row>
    <row r="695" spans="1:1" x14ac:dyDescent="0.3">
      <c r="A695" s="14"/>
    </row>
    <row r="696" spans="1:1" x14ac:dyDescent="0.3">
      <c r="A696" s="14"/>
    </row>
    <row r="697" spans="1:1" x14ac:dyDescent="0.3">
      <c r="A697" s="14"/>
    </row>
    <row r="698" spans="1:1" x14ac:dyDescent="0.3">
      <c r="A698" s="14"/>
    </row>
    <row r="699" spans="1:1" x14ac:dyDescent="0.3">
      <c r="A699" s="14"/>
    </row>
    <row r="700" spans="1:1" x14ac:dyDescent="0.3">
      <c r="A700" s="14"/>
    </row>
    <row r="701" spans="1:1" x14ac:dyDescent="0.3">
      <c r="A701" s="14"/>
    </row>
    <row r="702" spans="1:1" x14ac:dyDescent="0.3">
      <c r="A702" s="14"/>
    </row>
    <row r="703" spans="1:1" x14ac:dyDescent="0.3">
      <c r="A703" s="14"/>
    </row>
    <row r="704" spans="1:1" x14ac:dyDescent="0.3">
      <c r="A704" s="14"/>
    </row>
    <row r="705" spans="1:1" x14ac:dyDescent="0.3">
      <c r="A705" s="14"/>
    </row>
    <row r="706" spans="1:1" x14ac:dyDescent="0.3">
      <c r="A706" s="14"/>
    </row>
    <row r="707" spans="1:1" x14ac:dyDescent="0.3">
      <c r="A707" s="14"/>
    </row>
    <row r="708" spans="1:1" x14ac:dyDescent="0.3">
      <c r="A708" s="14"/>
    </row>
    <row r="709" spans="1:1" x14ac:dyDescent="0.3">
      <c r="A709" s="14"/>
    </row>
    <row r="710" spans="1:1" x14ac:dyDescent="0.3">
      <c r="A710" s="14"/>
    </row>
    <row r="711" spans="1:1" x14ac:dyDescent="0.3">
      <c r="A711" s="14"/>
    </row>
    <row r="712" spans="1:1" x14ac:dyDescent="0.3">
      <c r="A712" s="14"/>
    </row>
    <row r="713" spans="1:1" x14ac:dyDescent="0.3">
      <c r="A713" s="14"/>
    </row>
    <row r="714" spans="1:1" x14ac:dyDescent="0.3">
      <c r="A714" s="14"/>
    </row>
    <row r="715" spans="1:1" x14ac:dyDescent="0.3">
      <c r="A715" s="14"/>
    </row>
    <row r="716" spans="1:1" x14ac:dyDescent="0.3">
      <c r="A716" s="14"/>
    </row>
    <row r="717" spans="1:1" x14ac:dyDescent="0.3">
      <c r="A717" s="14"/>
    </row>
    <row r="718" spans="1:1" x14ac:dyDescent="0.3">
      <c r="A718" s="14"/>
    </row>
    <row r="719" spans="1:1" x14ac:dyDescent="0.3">
      <c r="A719" s="14"/>
    </row>
    <row r="720" spans="1:1" x14ac:dyDescent="0.3">
      <c r="A720" s="14"/>
    </row>
    <row r="721" spans="1:1" x14ac:dyDescent="0.3">
      <c r="A721" s="14"/>
    </row>
    <row r="722" spans="1:1" x14ac:dyDescent="0.3">
      <c r="A722" s="14"/>
    </row>
    <row r="723" spans="1:1" x14ac:dyDescent="0.3">
      <c r="A723" s="14"/>
    </row>
    <row r="724" spans="1:1" x14ac:dyDescent="0.3">
      <c r="A724" s="14"/>
    </row>
    <row r="725" spans="1:1" x14ac:dyDescent="0.3">
      <c r="A725" s="14"/>
    </row>
    <row r="726" spans="1:1" x14ac:dyDescent="0.3">
      <c r="A726" s="14"/>
    </row>
    <row r="727" spans="1:1" x14ac:dyDescent="0.3">
      <c r="A727" s="14"/>
    </row>
    <row r="728" spans="1:1" x14ac:dyDescent="0.3">
      <c r="A728" s="14"/>
    </row>
    <row r="729" spans="1:1" x14ac:dyDescent="0.3">
      <c r="A729" s="14"/>
    </row>
    <row r="730" spans="1:1" x14ac:dyDescent="0.3">
      <c r="A730" s="14"/>
    </row>
    <row r="731" spans="1:1" x14ac:dyDescent="0.3">
      <c r="A731" s="14"/>
    </row>
    <row r="732" spans="1:1" x14ac:dyDescent="0.3">
      <c r="A732" s="14"/>
    </row>
    <row r="733" spans="1:1" x14ac:dyDescent="0.3">
      <c r="A733" s="14"/>
    </row>
    <row r="734" spans="1:1" x14ac:dyDescent="0.3">
      <c r="A734" s="14"/>
    </row>
    <row r="735" spans="1:1" x14ac:dyDescent="0.3">
      <c r="A735" s="14"/>
    </row>
    <row r="736" spans="1:1" x14ac:dyDescent="0.3">
      <c r="A736" s="14"/>
    </row>
    <row r="737" spans="1:1" x14ac:dyDescent="0.3">
      <c r="A737" s="14"/>
    </row>
    <row r="738" spans="1:1" x14ac:dyDescent="0.3">
      <c r="A738" s="14"/>
    </row>
    <row r="739" spans="1:1" x14ac:dyDescent="0.3">
      <c r="A739" s="14"/>
    </row>
    <row r="740" spans="1:1" x14ac:dyDescent="0.3">
      <c r="A740" s="14"/>
    </row>
    <row r="741" spans="1:1" x14ac:dyDescent="0.3">
      <c r="A741" s="14"/>
    </row>
    <row r="742" spans="1:1" x14ac:dyDescent="0.3">
      <c r="A742" s="14"/>
    </row>
    <row r="743" spans="1:1" x14ac:dyDescent="0.3">
      <c r="A743" s="14"/>
    </row>
    <row r="744" spans="1:1" x14ac:dyDescent="0.3">
      <c r="A744" s="14"/>
    </row>
    <row r="745" spans="1:1" x14ac:dyDescent="0.3">
      <c r="A745" s="14"/>
    </row>
    <row r="746" spans="1:1" x14ac:dyDescent="0.3">
      <c r="A746" s="14"/>
    </row>
    <row r="747" spans="1:1" x14ac:dyDescent="0.3">
      <c r="A747" s="14"/>
    </row>
    <row r="748" spans="1:1" x14ac:dyDescent="0.3">
      <c r="A748" s="14"/>
    </row>
    <row r="749" spans="1:1" x14ac:dyDescent="0.3">
      <c r="A749" s="14"/>
    </row>
    <row r="750" spans="1:1" x14ac:dyDescent="0.3">
      <c r="A750" s="14"/>
    </row>
    <row r="751" spans="1:1" x14ac:dyDescent="0.3">
      <c r="A751" s="14"/>
    </row>
    <row r="752" spans="1:1" x14ac:dyDescent="0.3">
      <c r="A752" s="14"/>
    </row>
    <row r="753" spans="1:1" x14ac:dyDescent="0.3">
      <c r="A753" s="14"/>
    </row>
    <row r="754" spans="1:1" x14ac:dyDescent="0.3">
      <c r="A754" s="14"/>
    </row>
    <row r="755" spans="1:1" x14ac:dyDescent="0.3">
      <c r="A755" s="14"/>
    </row>
    <row r="756" spans="1:1" x14ac:dyDescent="0.3">
      <c r="A756" s="14"/>
    </row>
    <row r="757" spans="1:1" x14ac:dyDescent="0.3">
      <c r="A757" s="14"/>
    </row>
    <row r="758" spans="1:1" x14ac:dyDescent="0.3">
      <c r="A758" s="14"/>
    </row>
    <row r="759" spans="1:1" x14ac:dyDescent="0.3">
      <c r="A759" s="14"/>
    </row>
    <row r="760" spans="1:1" x14ac:dyDescent="0.3">
      <c r="A760" s="14"/>
    </row>
    <row r="761" spans="1:1" x14ac:dyDescent="0.3">
      <c r="A761" s="14"/>
    </row>
    <row r="762" spans="1:1" x14ac:dyDescent="0.3">
      <c r="A762" s="14"/>
    </row>
    <row r="763" spans="1:1" x14ac:dyDescent="0.3">
      <c r="A763" s="14"/>
    </row>
    <row r="764" spans="1:1" x14ac:dyDescent="0.3">
      <c r="A764" s="14"/>
    </row>
    <row r="765" spans="1:1" x14ac:dyDescent="0.3">
      <c r="A765" s="14"/>
    </row>
    <row r="766" spans="1:1" x14ac:dyDescent="0.3">
      <c r="A766" s="14"/>
    </row>
    <row r="767" spans="1:1" x14ac:dyDescent="0.3">
      <c r="A767" s="14"/>
    </row>
    <row r="768" spans="1:1" x14ac:dyDescent="0.3">
      <c r="A768" s="14"/>
    </row>
    <row r="769" spans="1:1" x14ac:dyDescent="0.3">
      <c r="A769" s="14"/>
    </row>
    <row r="770" spans="1:1" x14ac:dyDescent="0.3">
      <c r="A770" s="14"/>
    </row>
    <row r="771" spans="1:1" x14ac:dyDescent="0.3">
      <c r="A771" s="14"/>
    </row>
    <row r="772" spans="1:1" x14ac:dyDescent="0.3">
      <c r="A772" s="14"/>
    </row>
    <row r="773" spans="1:1" x14ac:dyDescent="0.3">
      <c r="A773" s="14"/>
    </row>
    <row r="774" spans="1:1" x14ac:dyDescent="0.3">
      <c r="A774" s="14"/>
    </row>
    <row r="775" spans="1:1" x14ac:dyDescent="0.3">
      <c r="A775" s="14"/>
    </row>
    <row r="776" spans="1:1" x14ac:dyDescent="0.3">
      <c r="A776" s="14"/>
    </row>
    <row r="777" spans="1:1" x14ac:dyDescent="0.3">
      <c r="A777" s="14"/>
    </row>
    <row r="778" spans="1:1" x14ac:dyDescent="0.3">
      <c r="A778" s="14"/>
    </row>
    <row r="779" spans="1:1" x14ac:dyDescent="0.3">
      <c r="A779" s="14"/>
    </row>
    <row r="780" spans="1:1" x14ac:dyDescent="0.3">
      <c r="A780" s="14"/>
    </row>
    <row r="781" spans="1:1" x14ac:dyDescent="0.3">
      <c r="A781" s="14"/>
    </row>
    <row r="782" spans="1:1" x14ac:dyDescent="0.3">
      <c r="A782" s="14"/>
    </row>
    <row r="783" spans="1:1" x14ac:dyDescent="0.3">
      <c r="A783" s="14"/>
    </row>
    <row r="784" spans="1:1" x14ac:dyDescent="0.3">
      <c r="A784" s="14"/>
    </row>
    <row r="785" spans="1:1" x14ac:dyDescent="0.3">
      <c r="A785" s="14"/>
    </row>
    <row r="786" spans="1:1" x14ac:dyDescent="0.3">
      <c r="A786" s="14"/>
    </row>
    <row r="787" spans="1:1" x14ac:dyDescent="0.3">
      <c r="A787" s="14"/>
    </row>
    <row r="788" spans="1:1" x14ac:dyDescent="0.3">
      <c r="A788" s="14"/>
    </row>
    <row r="789" spans="1:1" x14ac:dyDescent="0.3">
      <c r="A789" s="14"/>
    </row>
    <row r="790" spans="1:1" x14ac:dyDescent="0.3">
      <c r="A790" s="14"/>
    </row>
    <row r="791" spans="1:1" x14ac:dyDescent="0.3">
      <c r="A791" s="14"/>
    </row>
    <row r="792" spans="1:1" x14ac:dyDescent="0.3">
      <c r="A792" s="14"/>
    </row>
    <row r="793" spans="1:1" x14ac:dyDescent="0.3">
      <c r="A793" s="14"/>
    </row>
    <row r="794" spans="1:1" x14ac:dyDescent="0.3">
      <c r="A794" s="14"/>
    </row>
    <row r="795" spans="1:1" x14ac:dyDescent="0.3">
      <c r="A795" s="14"/>
    </row>
    <row r="796" spans="1:1" x14ac:dyDescent="0.3">
      <c r="A796" s="14"/>
    </row>
    <row r="797" spans="1:1" x14ac:dyDescent="0.3">
      <c r="A797" s="14"/>
    </row>
    <row r="798" spans="1:1" x14ac:dyDescent="0.3">
      <c r="A798" s="14"/>
    </row>
    <row r="799" spans="1:1" x14ac:dyDescent="0.3">
      <c r="A799" s="14"/>
    </row>
    <row r="800" spans="1:1" x14ac:dyDescent="0.3">
      <c r="A800" s="14"/>
    </row>
    <row r="801" spans="1:1" x14ac:dyDescent="0.3">
      <c r="A801" s="14"/>
    </row>
    <row r="802" spans="1:1" x14ac:dyDescent="0.3">
      <c r="A802" s="14"/>
    </row>
    <row r="803" spans="1:1" x14ac:dyDescent="0.3">
      <c r="A803" s="14"/>
    </row>
    <row r="804" spans="1:1" x14ac:dyDescent="0.3">
      <c r="A804" s="14"/>
    </row>
    <row r="805" spans="1:1" x14ac:dyDescent="0.3">
      <c r="A805" s="14"/>
    </row>
    <row r="806" spans="1:1" x14ac:dyDescent="0.3">
      <c r="A806" s="14"/>
    </row>
    <row r="807" spans="1:1" x14ac:dyDescent="0.3">
      <c r="A807" s="14"/>
    </row>
    <row r="808" spans="1:1" x14ac:dyDescent="0.3">
      <c r="A808" s="14"/>
    </row>
    <row r="809" spans="1:1" x14ac:dyDescent="0.3">
      <c r="A809" s="14"/>
    </row>
    <row r="810" spans="1:1" x14ac:dyDescent="0.3">
      <c r="A810" s="14"/>
    </row>
    <row r="811" spans="1:1" x14ac:dyDescent="0.3">
      <c r="A811" s="14"/>
    </row>
    <row r="812" spans="1:1" x14ac:dyDescent="0.3">
      <c r="A812" s="14"/>
    </row>
    <row r="813" spans="1:1" x14ac:dyDescent="0.3">
      <c r="A813" s="14"/>
    </row>
    <row r="814" spans="1:1" x14ac:dyDescent="0.3">
      <c r="A814" s="14"/>
    </row>
    <row r="815" spans="1:1" x14ac:dyDescent="0.3">
      <c r="A815" s="14"/>
    </row>
    <row r="816" spans="1:1" x14ac:dyDescent="0.3">
      <c r="A816" s="14"/>
    </row>
    <row r="817" spans="1:1" x14ac:dyDescent="0.3">
      <c r="A817" s="14"/>
    </row>
    <row r="818" spans="1:1" x14ac:dyDescent="0.3">
      <c r="A818" s="14"/>
    </row>
    <row r="819" spans="1:1" x14ac:dyDescent="0.3">
      <c r="A819" s="14"/>
    </row>
    <row r="820" spans="1:1" x14ac:dyDescent="0.3">
      <c r="A820" s="14"/>
    </row>
    <row r="821" spans="1:1" x14ac:dyDescent="0.3">
      <c r="A821" s="14"/>
    </row>
    <row r="822" spans="1:1" x14ac:dyDescent="0.3">
      <c r="A822" s="14"/>
    </row>
    <row r="823" spans="1:1" x14ac:dyDescent="0.3">
      <c r="A823" s="14"/>
    </row>
    <row r="824" spans="1:1" x14ac:dyDescent="0.3">
      <c r="A824" s="14"/>
    </row>
    <row r="825" spans="1:1" x14ac:dyDescent="0.3">
      <c r="A825" s="14"/>
    </row>
    <row r="826" spans="1:1" x14ac:dyDescent="0.3">
      <c r="A826" s="14"/>
    </row>
    <row r="827" spans="1:1" x14ac:dyDescent="0.3">
      <c r="A827" s="14"/>
    </row>
    <row r="828" spans="1:1" x14ac:dyDescent="0.3">
      <c r="A828" s="14"/>
    </row>
    <row r="829" spans="1:1" x14ac:dyDescent="0.3">
      <c r="A829" s="14"/>
    </row>
    <row r="830" spans="1:1" x14ac:dyDescent="0.3">
      <c r="A830" s="14"/>
    </row>
    <row r="831" spans="1:1" x14ac:dyDescent="0.3">
      <c r="A831" s="14"/>
    </row>
    <row r="832" spans="1:1" x14ac:dyDescent="0.3">
      <c r="A832" s="14"/>
    </row>
    <row r="833" spans="1:1" x14ac:dyDescent="0.3">
      <c r="A833" s="14"/>
    </row>
    <row r="834" spans="1:1" x14ac:dyDescent="0.3">
      <c r="A834" s="14"/>
    </row>
    <row r="835" spans="1:1" x14ac:dyDescent="0.3">
      <c r="A835" s="14"/>
    </row>
    <row r="836" spans="1:1" x14ac:dyDescent="0.3">
      <c r="A836" s="14"/>
    </row>
    <row r="837" spans="1:1" x14ac:dyDescent="0.3">
      <c r="A837" s="14"/>
    </row>
    <row r="838" spans="1:1" x14ac:dyDescent="0.3">
      <c r="A838" s="14"/>
    </row>
    <row r="839" spans="1:1" x14ac:dyDescent="0.3">
      <c r="A839" s="14"/>
    </row>
    <row r="840" spans="1:1" x14ac:dyDescent="0.3">
      <c r="A840" s="14"/>
    </row>
    <row r="841" spans="1:1" x14ac:dyDescent="0.3">
      <c r="A841" s="14"/>
    </row>
    <row r="842" spans="1:1" x14ac:dyDescent="0.3">
      <c r="A842" s="14"/>
    </row>
    <row r="843" spans="1:1" x14ac:dyDescent="0.3">
      <c r="A843" s="14"/>
    </row>
    <row r="844" spans="1:1" x14ac:dyDescent="0.3">
      <c r="A844" s="14"/>
    </row>
    <row r="845" spans="1:1" x14ac:dyDescent="0.3">
      <c r="A845" s="14"/>
    </row>
    <row r="846" spans="1:1" x14ac:dyDescent="0.3">
      <c r="A846" s="14"/>
    </row>
    <row r="847" spans="1:1" x14ac:dyDescent="0.3">
      <c r="A847" s="14"/>
    </row>
    <row r="848" spans="1:1" x14ac:dyDescent="0.3">
      <c r="A848" s="14"/>
    </row>
    <row r="849" spans="1:1" x14ac:dyDescent="0.3">
      <c r="A849" s="14"/>
    </row>
    <row r="850" spans="1:1" x14ac:dyDescent="0.3">
      <c r="A850" s="14"/>
    </row>
    <row r="851" spans="1:1" x14ac:dyDescent="0.3">
      <c r="A851" s="14"/>
    </row>
    <row r="852" spans="1:1" x14ac:dyDescent="0.3">
      <c r="A852" s="14"/>
    </row>
    <row r="853" spans="1:1" x14ac:dyDescent="0.3">
      <c r="A853" s="14"/>
    </row>
    <row r="854" spans="1:1" x14ac:dyDescent="0.3">
      <c r="A854" s="14"/>
    </row>
    <row r="855" spans="1:1" x14ac:dyDescent="0.3">
      <c r="A855" s="14"/>
    </row>
    <row r="856" spans="1:1" x14ac:dyDescent="0.3">
      <c r="A856" s="14"/>
    </row>
    <row r="857" spans="1:1" x14ac:dyDescent="0.3">
      <c r="A857" s="14"/>
    </row>
    <row r="858" spans="1:1" x14ac:dyDescent="0.3">
      <c r="A858" s="14"/>
    </row>
    <row r="859" spans="1:1" x14ac:dyDescent="0.3">
      <c r="A859" s="14"/>
    </row>
    <row r="860" spans="1:1" x14ac:dyDescent="0.3">
      <c r="A860" s="14"/>
    </row>
    <row r="861" spans="1:1" x14ac:dyDescent="0.3">
      <c r="A861" s="14"/>
    </row>
    <row r="862" spans="1:1" x14ac:dyDescent="0.3">
      <c r="A862" s="14"/>
    </row>
    <row r="863" spans="1:1" x14ac:dyDescent="0.3">
      <c r="A863" s="14"/>
    </row>
    <row r="864" spans="1:1" x14ac:dyDescent="0.3">
      <c r="A864" s="14"/>
    </row>
    <row r="865" spans="1:1" x14ac:dyDescent="0.3">
      <c r="A865" s="14"/>
    </row>
    <row r="866" spans="1:1" x14ac:dyDescent="0.3">
      <c r="A866" s="14"/>
    </row>
    <row r="867" spans="1:1" x14ac:dyDescent="0.3">
      <c r="A867" s="14"/>
    </row>
    <row r="868" spans="1:1" x14ac:dyDescent="0.3">
      <c r="A868" s="14"/>
    </row>
    <row r="869" spans="1:1" x14ac:dyDescent="0.3">
      <c r="A869" s="14"/>
    </row>
    <row r="870" spans="1:1" x14ac:dyDescent="0.3">
      <c r="A870" s="14"/>
    </row>
    <row r="871" spans="1:1" x14ac:dyDescent="0.3">
      <c r="A871" s="14"/>
    </row>
    <row r="872" spans="1:1" x14ac:dyDescent="0.3">
      <c r="A872" s="14"/>
    </row>
    <row r="873" spans="1:1" x14ac:dyDescent="0.3">
      <c r="A873" s="14"/>
    </row>
    <row r="874" spans="1:1" x14ac:dyDescent="0.3">
      <c r="A874" s="14"/>
    </row>
    <row r="875" spans="1:1" x14ac:dyDescent="0.3">
      <c r="A875" s="14"/>
    </row>
    <row r="876" spans="1:1" x14ac:dyDescent="0.3">
      <c r="A876" s="14"/>
    </row>
    <row r="877" spans="1:1" x14ac:dyDescent="0.3">
      <c r="A877" s="14"/>
    </row>
    <row r="878" spans="1:1" x14ac:dyDescent="0.3">
      <c r="A878" s="14"/>
    </row>
    <row r="879" spans="1:1" x14ac:dyDescent="0.3">
      <c r="A879" s="14"/>
    </row>
    <row r="880" spans="1:1" x14ac:dyDescent="0.3">
      <c r="A880" s="14"/>
    </row>
    <row r="881" spans="1:1" x14ac:dyDescent="0.3">
      <c r="A881" s="14"/>
    </row>
    <row r="882" spans="1:1" x14ac:dyDescent="0.3">
      <c r="A882" s="14"/>
    </row>
    <row r="883" spans="1:1" x14ac:dyDescent="0.3">
      <c r="A883" s="14"/>
    </row>
    <row r="884" spans="1:1" x14ac:dyDescent="0.3">
      <c r="A884" s="14"/>
    </row>
    <row r="885" spans="1:1" x14ac:dyDescent="0.3">
      <c r="A885" s="14"/>
    </row>
    <row r="886" spans="1:1" x14ac:dyDescent="0.3">
      <c r="A886" s="14"/>
    </row>
    <row r="887" spans="1:1" x14ac:dyDescent="0.3">
      <c r="A887" s="14"/>
    </row>
    <row r="888" spans="1:1" x14ac:dyDescent="0.3">
      <c r="A888" s="14"/>
    </row>
    <row r="889" spans="1:1" x14ac:dyDescent="0.3">
      <c r="A889" s="14"/>
    </row>
    <row r="890" spans="1:1" x14ac:dyDescent="0.3">
      <c r="A890" s="14"/>
    </row>
    <row r="891" spans="1:1" x14ac:dyDescent="0.3">
      <c r="A891" s="14"/>
    </row>
    <row r="892" spans="1:1" x14ac:dyDescent="0.3">
      <c r="A892" s="14"/>
    </row>
    <row r="893" spans="1:1" x14ac:dyDescent="0.3">
      <c r="A893" s="14"/>
    </row>
    <row r="894" spans="1:1" x14ac:dyDescent="0.3">
      <c r="A894" s="14"/>
    </row>
    <row r="895" spans="1:1" x14ac:dyDescent="0.3">
      <c r="A895" s="14"/>
    </row>
    <row r="896" spans="1:1" x14ac:dyDescent="0.3">
      <c r="A896" s="14"/>
    </row>
    <row r="897" spans="1:1" x14ac:dyDescent="0.3">
      <c r="A897" s="14"/>
    </row>
    <row r="898" spans="1:1" x14ac:dyDescent="0.3">
      <c r="A898" s="14"/>
    </row>
    <row r="899" spans="1:1" x14ac:dyDescent="0.3">
      <c r="A899" s="14"/>
    </row>
    <row r="900" spans="1:1" x14ac:dyDescent="0.3">
      <c r="A900" s="14"/>
    </row>
    <row r="901" spans="1:1" x14ac:dyDescent="0.3">
      <c r="A901" s="14"/>
    </row>
    <row r="902" spans="1:1" x14ac:dyDescent="0.3">
      <c r="A902" s="14"/>
    </row>
    <row r="903" spans="1:1" x14ac:dyDescent="0.3">
      <c r="A903" s="14"/>
    </row>
    <row r="904" spans="1:1" x14ac:dyDescent="0.3">
      <c r="A904" s="14"/>
    </row>
    <row r="905" spans="1:1" x14ac:dyDescent="0.3">
      <c r="A905" s="14"/>
    </row>
    <row r="906" spans="1:1" x14ac:dyDescent="0.3">
      <c r="A906" s="14"/>
    </row>
    <row r="907" spans="1:1" x14ac:dyDescent="0.3">
      <c r="A907" s="14"/>
    </row>
    <row r="908" spans="1:1" x14ac:dyDescent="0.3">
      <c r="A908" s="14"/>
    </row>
    <row r="909" spans="1:1" x14ac:dyDescent="0.3">
      <c r="A909" s="14"/>
    </row>
    <row r="910" spans="1:1" x14ac:dyDescent="0.3">
      <c r="A910" s="14"/>
    </row>
    <row r="911" spans="1:1" x14ac:dyDescent="0.3">
      <c r="A911" s="14"/>
    </row>
    <row r="912" spans="1:1" x14ac:dyDescent="0.3">
      <c r="A912" s="14"/>
    </row>
    <row r="913" spans="1:1" x14ac:dyDescent="0.3">
      <c r="A913" s="14"/>
    </row>
    <row r="914" spans="1:1" x14ac:dyDescent="0.3">
      <c r="A914" s="14"/>
    </row>
    <row r="915" spans="1:1" x14ac:dyDescent="0.3">
      <c r="A915" s="14"/>
    </row>
    <row r="916" spans="1:1" x14ac:dyDescent="0.3">
      <c r="A916" s="14"/>
    </row>
    <row r="917" spans="1:1" x14ac:dyDescent="0.3">
      <c r="A917" s="14"/>
    </row>
    <row r="918" spans="1:1" x14ac:dyDescent="0.3">
      <c r="A918" s="14"/>
    </row>
    <row r="919" spans="1:1" x14ac:dyDescent="0.3">
      <c r="A919" s="14"/>
    </row>
    <row r="920" spans="1:1" x14ac:dyDescent="0.3">
      <c r="A920" s="14"/>
    </row>
    <row r="921" spans="1:1" x14ac:dyDescent="0.3">
      <c r="A921" s="14"/>
    </row>
    <row r="922" spans="1:1" x14ac:dyDescent="0.3">
      <c r="A922" s="14"/>
    </row>
    <row r="923" spans="1:1" x14ac:dyDescent="0.3">
      <c r="A923" s="14"/>
    </row>
    <row r="924" spans="1:1" x14ac:dyDescent="0.3">
      <c r="A924" s="14"/>
    </row>
    <row r="925" spans="1:1" x14ac:dyDescent="0.3">
      <c r="A925" s="14"/>
    </row>
    <row r="926" spans="1:1" x14ac:dyDescent="0.3">
      <c r="A926" s="14"/>
    </row>
    <row r="927" spans="1:1" x14ac:dyDescent="0.3">
      <c r="A927" s="14"/>
    </row>
    <row r="928" spans="1:1" x14ac:dyDescent="0.3">
      <c r="A928" s="14"/>
    </row>
    <row r="929" spans="1:1" x14ac:dyDescent="0.3">
      <c r="A929" s="14"/>
    </row>
    <row r="930" spans="1:1" x14ac:dyDescent="0.3">
      <c r="A930" s="14"/>
    </row>
    <row r="931" spans="1:1" x14ac:dyDescent="0.3">
      <c r="A931" s="14"/>
    </row>
    <row r="932" spans="1:1" x14ac:dyDescent="0.3">
      <c r="A932" s="14"/>
    </row>
    <row r="933" spans="1:1" x14ac:dyDescent="0.3">
      <c r="A933" s="14"/>
    </row>
    <row r="934" spans="1:1" x14ac:dyDescent="0.3">
      <c r="A934" s="14"/>
    </row>
    <row r="935" spans="1:1" x14ac:dyDescent="0.3">
      <c r="A935" s="14"/>
    </row>
    <row r="936" spans="1:1" x14ac:dyDescent="0.3">
      <c r="A936" s="14"/>
    </row>
    <row r="937" spans="1:1" x14ac:dyDescent="0.3">
      <c r="A937" s="14"/>
    </row>
    <row r="938" spans="1:1" x14ac:dyDescent="0.3">
      <c r="A938" s="14"/>
    </row>
    <row r="939" spans="1:1" x14ac:dyDescent="0.3">
      <c r="A939" s="14"/>
    </row>
    <row r="940" spans="1:1" x14ac:dyDescent="0.3">
      <c r="A940" s="14"/>
    </row>
    <row r="941" spans="1:1" x14ac:dyDescent="0.3">
      <c r="A941" s="14"/>
    </row>
    <row r="942" spans="1:1" x14ac:dyDescent="0.3">
      <c r="A942" s="14"/>
    </row>
    <row r="943" spans="1:1" x14ac:dyDescent="0.3">
      <c r="A943" s="14"/>
    </row>
    <row r="944" spans="1:1" x14ac:dyDescent="0.3">
      <c r="A944" s="14"/>
    </row>
    <row r="945" spans="1:1" x14ac:dyDescent="0.3">
      <c r="A945" s="14"/>
    </row>
    <row r="946" spans="1:1" x14ac:dyDescent="0.3">
      <c r="A946" s="14"/>
    </row>
    <row r="947" spans="1:1" x14ac:dyDescent="0.3">
      <c r="A947" s="14"/>
    </row>
    <row r="948" spans="1:1" x14ac:dyDescent="0.3">
      <c r="A948" s="14"/>
    </row>
    <row r="949" spans="1:1" x14ac:dyDescent="0.3">
      <c r="A949" s="14"/>
    </row>
    <row r="950" spans="1:1" x14ac:dyDescent="0.3">
      <c r="A950" s="14"/>
    </row>
    <row r="951" spans="1:1" x14ac:dyDescent="0.3">
      <c r="A951" s="14"/>
    </row>
    <row r="952" spans="1:1" x14ac:dyDescent="0.3">
      <c r="A952" s="14"/>
    </row>
    <row r="953" spans="1:1" x14ac:dyDescent="0.3">
      <c r="A953" s="14"/>
    </row>
    <row r="954" spans="1:1" x14ac:dyDescent="0.3">
      <c r="A954" s="14"/>
    </row>
    <row r="955" spans="1:1" x14ac:dyDescent="0.3">
      <c r="A955" s="14"/>
    </row>
    <row r="956" spans="1:1" x14ac:dyDescent="0.3">
      <c r="A956" s="14"/>
    </row>
    <row r="957" spans="1:1" x14ac:dyDescent="0.3">
      <c r="A957" s="14"/>
    </row>
    <row r="958" spans="1:1" x14ac:dyDescent="0.3">
      <c r="A958" s="14"/>
    </row>
    <row r="959" spans="1:1" x14ac:dyDescent="0.3">
      <c r="A959" s="14"/>
    </row>
    <row r="960" spans="1:1" x14ac:dyDescent="0.3">
      <c r="A960" s="14"/>
    </row>
    <row r="961" spans="1:1" x14ac:dyDescent="0.3">
      <c r="A961" s="14"/>
    </row>
    <row r="962" spans="1:1" x14ac:dyDescent="0.3">
      <c r="A962" s="14"/>
    </row>
    <row r="963" spans="1:1" x14ac:dyDescent="0.3">
      <c r="A963" s="14"/>
    </row>
    <row r="964" spans="1:1" x14ac:dyDescent="0.3">
      <c r="A964" s="14"/>
    </row>
    <row r="965" spans="1:1" x14ac:dyDescent="0.3">
      <c r="A965" s="14"/>
    </row>
    <row r="966" spans="1:1" x14ac:dyDescent="0.3">
      <c r="A966" s="14"/>
    </row>
    <row r="967" spans="1:1" x14ac:dyDescent="0.3">
      <c r="A967" s="14"/>
    </row>
    <row r="968" spans="1:1" x14ac:dyDescent="0.3">
      <c r="A968" s="14"/>
    </row>
    <row r="969" spans="1:1" x14ac:dyDescent="0.3">
      <c r="A969" s="14"/>
    </row>
    <row r="970" spans="1:1" x14ac:dyDescent="0.3">
      <c r="A970" s="14"/>
    </row>
    <row r="971" spans="1:1" x14ac:dyDescent="0.3">
      <c r="A971" s="14"/>
    </row>
    <row r="972" spans="1:1" x14ac:dyDescent="0.3">
      <c r="A972" s="14"/>
    </row>
    <row r="973" spans="1:1" x14ac:dyDescent="0.3">
      <c r="A973" s="14"/>
    </row>
    <row r="974" spans="1:1" x14ac:dyDescent="0.3">
      <c r="A974" s="14"/>
    </row>
    <row r="975" spans="1:1" x14ac:dyDescent="0.3">
      <c r="A975" s="14"/>
    </row>
    <row r="976" spans="1:1" x14ac:dyDescent="0.3">
      <c r="A976" s="14"/>
    </row>
    <row r="977" spans="1:1" x14ac:dyDescent="0.3">
      <c r="A977" s="14"/>
    </row>
    <row r="978" spans="1:1" x14ac:dyDescent="0.3">
      <c r="A978" s="14"/>
    </row>
    <row r="979" spans="1:1" x14ac:dyDescent="0.3">
      <c r="A979" s="14"/>
    </row>
    <row r="980" spans="1:1" x14ac:dyDescent="0.3">
      <c r="A980" s="14"/>
    </row>
    <row r="981" spans="1:1" x14ac:dyDescent="0.3">
      <c r="A981" s="14"/>
    </row>
    <row r="982" spans="1:1" x14ac:dyDescent="0.3">
      <c r="A982" s="14"/>
    </row>
    <row r="983" spans="1:1" x14ac:dyDescent="0.3">
      <c r="A983" s="14"/>
    </row>
    <row r="984" spans="1:1" x14ac:dyDescent="0.3">
      <c r="A984" s="14"/>
    </row>
    <row r="985" spans="1:1" x14ac:dyDescent="0.3">
      <c r="A985" s="14"/>
    </row>
    <row r="986" spans="1:1" x14ac:dyDescent="0.3">
      <c r="A986" s="14"/>
    </row>
    <row r="987" spans="1:1" x14ac:dyDescent="0.3">
      <c r="A987" s="14"/>
    </row>
    <row r="988" spans="1:1" x14ac:dyDescent="0.3">
      <c r="A988" s="14"/>
    </row>
    <row r="989" spans="1:1" x14ac:dyDescent="0.3">
      <c r="A989" s="14"/>
    </row>
    <row r="990" spans="1:1" x14ac:dyDescent="0.3">
      <c r="A990" s="14"/>
    </row>
    <row r="991" spans="1:1" x14ac:dyDescent="0.3">
      <c r="A991" s="14"/>
    </row>
    <row r="992" spans="1:1" x14ac:dyDescent="0.3">
      <c r="A992" s="14"/>
    </row>
    <row r="993" spans="1:1" x14ac:dyDescent="0.3">
      <c r="A993" s="14"/>
    </row>
    <row r="994" spans="1:1" x14ac:dyDescent="0.3">
      <c r="A994" s="14"/>
    </row>
    <row r="995" spans="1:1" x14ac:dyDescent="0.3">
      <c r="A995" s="14"/>
    </row>
    <row r="996" spans="1:1" x14ac:dyDescent="0.3">
      <c r="A996" s="14"/>
    </row>
    <row r="997" spans="1:1" x14ac:dyDescent="0.3">
      <c r="A997" s="14"/>
    </row>
    <row r="998" spans="1:1" x14ac:dyDescent="0.3">
      <c r="A998" s="14"/>
    </row>
    <row r="999" spans="1:1" x14ac:dyDescent="0.3">
      <c r="A999" s="14"/>
    </row>
    <row r="1000" spans="1:1" x14ac:dyDescent="0.3">
      <c r="A1000" s="14"/>
    </row>
    <row r="1001" spans="1:1" x14ac:dyDescent="0.3">
      <c r="A1001" s="14"/>
    </row>
    <row r="1002" spans="1:1" x14ac:dyDescent="0.3">
      <c r="A1002" s="14"/>
    </row>
    <row r="1003" spans="1:1" x14ac:dyDescent="0.3">
      <c r="A1003" s="14"/>
    </row>
    <row r="1004" spans="1:1" x14ac:dyDescent="0.3">
      <c r="A1004" s="14"/>
    </row>
    <row r="1005" spans="1:1" x14ac:dyDescent="0.3">
      <c r="A1005" s="14"/>
    </row>
    <row r="1006" spans="1:1" x14ac:dyDescent="0.3">
      <c r="A1006" s="14"/>
    </row>
    <row r="1007" spans="1:1" x14ac:dyDescent="0.3">
      <c r="A1007" s="14"/>
    </row>
    <row r="1008" spans="1:1" x14ac:dyDescent="0.3">
      <c r="A1008" s="14"/>
    </row>
    <row r="1009" spans="1:1" x14ac:dyDescent="0.3">
      <c r="A1009" s="17"/>
    </row>
    <row r="1010" spans="1:1" x14ac:dyDescent="0.3">
      <c r="A1010" s="17"/>
    </row>
    <row r="1011" spans="1:1" x14ac:dyDescent="0.3">
      <c r="A1011" s="17"/>
    </row>
    <row r="1012" spans="1:1" x14ac:dyDescent="0.3">
      <c r="A1012" s="17"/>
    </row>
    <row r="1013" spans="1:1" x14ac:dyDescent="0.3">
      <c r="A1013" s="17"/>
    </row>
    <row r="1014" spans="1:1" x14ac:dyDescent="0.3">
      <c r="A1014" s="17"/>
    </row>
    <row r="1015" spans="1:1" x14ac:dyDescent="0.3">
      <c r="A1015" s="17"/>
    </row>
    <row r="1016" spans="1:1" x14ac:dyDescent="0.3">
      <c r="A1016" s="17"/>
    </row>
    <row r="1017" spans="1:1" x14ac:dyDescent="0.3">
      <c r="A1017" s="17"/>
    </row>
    <row r="1018" spans="1:1" x14ac:dyDescent="0.3">
      <c r="A1018" s="17"/>
    </row>
    <row r="1019" spans="1:1" x14ac:dyDescent="0.3">
      <c r="A1019" s="17"/>
    </row>
    <row r="1020" spans="1:1" x14ac:dyDescent="0.3">
      <c r="A1020" s="17"/>
    </row>
    <row r="1021" spans="1:1" x14ac:dyDescent="0.3">
      <c r="A1021" s="17"/>
    </row>
    <row r="1022" spans="1:1" x14ac:dyDescent="0.3">
      <c r="A1022" s="17"/>
    </row>
    <row r="1023" spans="1:1" x14ac:dyDescent="0.3">
      <c r="A1023" s="17"/>
    </row>
    <row r="1024" spans="1:1" x14ac:dyDescent="0.3">
      <c r="A1024" s="17"/>
    </row>
    <row r="1025" spans="1:1" x14ac:dyDescent="0.3">
      <c r="A1025" s="17"/>
    </row>
    <row r="1026" spans="1:1" x14ac:dyDescent="0.3">
      <c r="A1026" s="17"/>
    </row>
    <row r="1027" spans="1:1" x14ac:dyDescent="0.3">
      <c r="A1027" s="17"/>
    </row>
    <row r="1028" spans="1:1" x14ac:dyDescent="0.3">
      <c r="A1028" s="17"/>
    </row>
    <row r="1029" spans="1:1" x14ac:dyDescent="0.3">
      <c r="A1029" s="17"/>
    </row>
    <row r="1030" spans="1:1" x14ac:dyDescent="0.3">
      <c r="A1030" s="17"/>
    </row>
    <row r="1031" spans="1:1" x14ac:dyDescent="0.3">
      <c r="A1031" s="17"/>
    </row>
    <row r="1032" spans="1:1" x14ac:dyDescent="0.3">
      <c r="A1032" s="17"/>
    </row>
    <row r="1033" spans="1:1" x14ac:dyDescent="0.3">
      <c r="A1033" s="17"/>
    </row>
    <row r="1034" spans="1:1" x14ac:dyDescent="0.3">
      <c r="A1034" s="17"/>
    </row>
    <row r="1035" spans="1:1" x14ac:dyDescent="0.3">
      <c r="A1035" s="17"/>
    </row>
    <row r="1036" spans="1:1" x14ac:dyDescent="0.3">
      <c r="A1036" s="17"/>
    </row>
    <row r="1037" spans="1:1" x14ac:dyDescent="0.3">
      <c r="A1037" s="17"/>
    </row>
    <row r="1038" spans="1:1" x14ac:dyDescent="0.3">
      <c r="A1038" s="17"/>
    </row>
    <row r="1039" spans="1:1" x14ac:dyDescent="0.3">
      <c r="A1039" s="17"/>
    </row>
    <row r="1040" spans="1:1" x14ac:dyDescent="0.3">
      <c r="A1040" s="17"/>
    </row>
    <row r="1041" spans="1:1" x14ac:dyDescent="0.3">
      <c r="A1041" s="17"/>
    </row>
    <row r="1042" spans="1:1" x14ac:dyDescent="0.3">
      <c r="A1042" s="17"/>
    </row>
    <row r="1043" spans="1:1" x14ac:dyDescent="0.3">
      <c r="A1043" s="17"/>
    </row>
    <row r="1044" spans="1:1" x14ac:dyDescent="0.3">
      <c r="A1044" s="17"/>
    </row>
    <row r="1045" spans="1:1" x14ac:dyDescent="0.3">
      <c r="A1045" s="17"/>
    </row>
    <row r="1046" spans="1:1" x14ac:dyDescent="0.3">
      <c r="A1046" s="17"/>
    </row>
    <row r="1047" spans="1:1" x14ac:dyDescent="0.3">
      <c r="A1047" s="17"/>
    </row>
    <row r="1048" spans="1:1" x14ac:dyDescent="0.3">
      <c r="A1048" s="17"/>
    </row>
    <row r="1049" spans="1:1" x14ac:dyDescent="0.3">
      <c r="A1049" s="17"/>
    </row>
    <row r="1050" spans="1:1" x14ac:dyDescent="0.3">
      <c r="A1050" s="17"/>
    </row>
    <row r="1051" spans="1:1" x14ac:dyDescent="0.3">
      <c r="A1051" s="17"/>
    </row>
    <row r="1052" spans="1:1" x14ac:dyDescent="0.3">
      <c r="A1052" s="17"/>
    </row>
    <row r="1053" spans="1:1" x14ac:dyDescent="0.3">
      <c r="A1053" s="17"/>
    </row>
    <row r="1054" spans="1:1" x14ac:dyDescent="0.3">
      <c r="A1054" s="17"/>
    </row>
    <row r="1055" spans="1:1" x14ac:dyDescent="0.3">
      <c r="A1055" s="17"/>
    </row>
    <row r="1056" spans="1:1" x14ac:dyDescent="0.3">
      <c r="A1056" s="17"/>
    </row>
  </sheetData>
  <customSheetViews>
    <customSheetView guid="{6B271180-D300-4D1D-BC87-BDD88D2EC590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1"/>
      <headerFooter alignWithMargins="0">
        <oddFooter>&amp;C&amp;9&amp;P&amp;R&amp;12 29.Jun.09</oddFooter>
      </headerFooter>
    </customSheetView>
    <customSheetView guid="{0DE85C18-E6C5-444B-90F5-59F42A23D1D1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2"/>
      <headerFooter alignWithMargins="0">
        <oddFooter>&amp;C&amp;9&amp;P&amp;R&amp;12 29.Jun.09</oddFooter>
      </headerFooter>
    </customSheetView>
  </customSheetViews>
  <mergeCells count="4">
    <mergeCell ref="A32:E32"/>
    <mergeCell ref="A3:A4"/>
    <mergeCell ref="C3:E3"/>
    <mergeCell ref="B3:B4"/>
  </mergeCells>
  <phoneticPr fontId="0" type="noConversion"/>
  <conditionalFormatting sqref="H21 H7 H15 H24 H11 C16 C8:C9 C25:C27 C22 C12:C13">
    <cfRule type="expression" dxfId="4" priority="1" stopIfTrue="1">
      <formula>AND(C7&lt;TODAY(),ISBLANK(G7))</formula>
    </cfRule>
  </conditionalFormatting>
  <conditionalFormatting sqref="G6:H6 G20:H20">
    <cfRule type="expression" dxfId="3" priority="2" stopIfTrue="1">
      <formula>AND($G6&lt;&gt;4,$G6&lt;&gt;"")</formula>
    </cfRule>
  </conditionalFormatting>
  <conditionalFormatting sqref="D8:D9 D16 D22 D25:D27 D12:D13 B12:B13 B8:B9 B16 B22 B25:B27">
    <cfRule type="expression" dxfId="2" priority="3" stopIfTrue="1">
      <formula>AND(B8&lt;TODAY(),ISBLANK(E8))</formula>
    </cfRule>
  </conditionalFormatting>
  <conditionalFormatting sqref="I19:J19">
    <cfRule type="expression" dxfId="1" priority="4" stopIfTrue="1">
      <formula>AND($I19&lt;&gt;4,$I19&lt;&gt;"")</formula>
    </cfRule>
  </conditionalFormatting>
  <conditionalFormatting sqref="B17 B14 B23 B10">
    <cfRule type="expression" dxfId="0" priority="5" stopIfTrue="1">
      <formula>AND((#REF!-9)&gt;#REF!,ISBLANK(B10)=FALSE())</formula>
    </cfRule>
  </conditionalFormatting>
  <printOptions horizontalCentered="1"/>
  <pageMargins left="0.19685039370078741" right="0.19685039370078741" top="0.99" bottom="0.19" header="0.36" footer="0"/>
  <pageSetup paperSize="9" scale="48" fitToHeight="0" orientation="portrait" horizontalDpi="300" verticalDpi="300" r:id="rId3"/>
  <headerFooter alignWithMargins="0">
    <oddHeader>&amp;L&amp;G&amp;R
&amp;16ANEXO 4</oddHeader>
    <oddFooter>&amp;LFonte: IFAP/GPRC&amp;R&amp;12 1.Jun.10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Acores</vt:lpstr>
      <vt:lpstr>Calend Mad</vt:lpstr>
      <vt:lpstr>Acores!Área_de_Impressão</vt:lpstr>
      <vt:lpstr>'Calend Mad'!Área_de_Impressão</vt:lpstr>
      <vt:lpstr>Acores!Títulos_de_Impressão</vt:lpstr>
      <vt:lpstr>'Calend Mad'!Títulos_de_Impressão</vt:lpstr>
    </vt:vector>
  </TitlesOfParts>
  <Company>IFAP/GPRC/APLM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Lucília Barros</dc:creator>
  <cp:lastModifiedBy>ifap</cp:lastModifiedBy>
  <cp:lastPrinted>2016-08-01T15:11:36Z</cp:lastPrinted>
  <dcterms:created xsi:type="dcterms:W3CDTF">2008-02-13T16:28:17Z</dcterms:created>
  <dcterms:modified xsi:type="dcterms:W3CDTF">2016-09-01T16:04:56Z</dcterms:modified>
</cp:coreProperties>
</file>